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xr:revisionPtr revIDLastSave="0" documentId="13_ncr:1_{4EA22A8A-5AEF-455C-811D-A9F52D69B1DA}" xr6:coauthVersionLast="47" xr6:coauthVersionMax="47" xr10:uidLastSave="{00000000-0000-0000-0000-000000000000}"/>
  <bookViews>
    <workbookView xWindow="-120" yWindow="-120" windowWidth="29040" windowHeight="15720" activeTab="1" xr2:uid="{E6E6EC9F-3F18-421A-8BC8-F96B7C1E643F}"/>
  </bookViews>
  <sheets>
    <sheet name="خلاصه یک" sheetId="1" r:id="rId1"/>
    <sheet name="خلاصه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D25" i="2"/>
  <c r="D24" i="2"/>
  <c r="D23" i="2"/>
  <c r="D22" i="2"/>
  <c r="C28" i="2"/>
  <c r="C25" i="2"/>
  <c r="C24" i="2"/>
  <c r="C23" i="2"/>
  <c r="C22" i="2"/>
  <c r="B28" i="2"/>
  <c r="B27" i="2"/>
  <c r="B26" i="2"/>
  <c r="B25" i="2"/>
  <c r="B24" i="2"/>
  <c r="B23" i="2"/>
  <c r="B21" i="2"/>
  <c r="H15" i="2"/>
  <c r="H14" i="2"/>
  <c r="H13" i="2"/>
  <c r="H12" i="2"/>
  <c r="H10" i="2"/>
  <c r="H9" i="2"/>
</calcChain>
</file>

<file path=xl/sharedStrings.xml><?xml version="1.0" encoding="utf-8"?>
<sst xmlns="http://schemas.openxmlformats.org/spreadsheetml/2006/main" count="83" uniqueCount="69">
  <si>
    <t>جدول حقوق کارگران سال ۱۴۰۵</t>
  </si>
  <si>
    <t>ردیف </t>
  </si>
  <si>
    <t> شرح</t>
  </si>
  <si>
    <t> روزانه (ریال)</t>
  </si>
  <si>
    <t> ماهیانه (ریال)</t>
  </si>
  <si>
    <t>سطح پایه (حداقل) </t>
  </si>
  <si>
    <t>حداقل دستمزد (با مبنای ۳۰ روز)</t>
  </si>
  <si>
    <t> ۵,۵۴۱,۸۵۰</t>
  </si>
  <si>
    <t> ۱۶۶,۲۵۵,۵۰۰</t>
  </si>
  <si>
    <t>بن کارگری</t>
  </si>
  <si>
    <t> ۲۲,۰۰۰,۰۰۰</t>
  </si>
  <si>
    <t> حق مسکن</t>
  </si>
  <si>
    <t> حق اولاد (برای هر فرزند)</t>
  </si>
  <si>
    <t> ۵۵۴,۱۸۵</t>
  </si>
  <si>
    <t> ۱۶,۶۲۵,۵۵۰</t>
  </si>
  <si>
    <t> پایه سنوات (به شرط داشتن یک سال سابقه کار)</t>
  </si>
  <si>
    <t> ۱۶۶,۶۶۶</t>
  </si>
  <si>
    <t> ۵,۰۰۰,۰۰۰</t>
  </si>
  <si>
    <t>حق تاهل (حداقل بگیران و سایر سطوح)</t>
  </si>
  <si>
    <t> *</t>
  </si>
  <si>
    <t>سایر سطوح مزدی </t>
  </si>
  <si>
    <t> درصد افزایش سطوح نسبت به سال قبل</t>
  </si>
  <si>
    <t> _______</t>
  </si>
  <si>
    <t> ۴۵%</t>
  </si>
  <si>
    <t>مبلغ ثابت اضافه پرداختی ماهیانه</t>
  </si>
  <si>
    <t> ۵۱۹,۵۴۹</t>
  </si>
  <si>
    <t> ۱۵,۵۸۶,۴۷۰</t>
  </si>
  <si>
    <t>پایه سنوات (به شرط داشتن یک سال سابقه کار)</t>
  </si>
  <si>
    <t>عنوان</t>
  </si>
  <si>
    <t>حداقل مزد</t>
  </si>
  <si>
    <t>حق مسکن</t>
  </si>
  <si>
    <t>حق تاهل</t>
  </si>
  <si>
    <t>حق اولاد</t>
  </si>
  <si>
    <t>کارگر مجرد بدون فرزند بدون سابقه</t>
  </si>
  <si>
    <t>کارگر متاهل بدون فرزند و بدون سابقه</t>
  </si>
  <si>
    <t>کارگر متاهل بدون سابقه با دو فرزند</t>
  </si>
  <si>
    <t>مقایسه جدول حقوق کارگران سال ۱۴۰۵ نسبت به ۱۴۰۴</t>
  </si>
  <si>
    <t>مبلغ ۱۴۰۴</t>
  </si>
  <si>
    <t>مبلغ ۱۴۰۵</t>
  </si>
  <si>
    <t>حقوق پایه ماهانه</t>
  </si>
  <si>
    <t>سایر سطوح مزدی</t>
  </si>
  <si>
    <t>کارگر متاهل بدون سابقه با یک فرزند</t>
  </si>
  <si>
    <t>۱32p+310536</t>
  </si>
  <si>
    <t>۱45P+519549</t>
  </si>
  <si>
    <t>آکادمی آموزش تخصصی مهدی مقدسی</t>
  </si>
  <si>
    <t>بررسی صورت جلسه شواری عالی کار</t>
  </si>
  <si>
    <t>مزد سال 1405</t>
  </si>
  <si>
    <t>توسط شورای عالی کار مشخص می شود</t>
  </si>
  <si>
    <t>برای سال 1404</t>
  </si>
  <si>
    <t>روزانه</t>
  </si>
  <si>
    <t>برای ماه 30 روزه</t>
  </si>
  <si>
    <t>حداقل مزد ماهانه</t>
  </si>
  <si>
    <t>حداقل مزایا</t>
  </si>
  <si>
    <t>خواربار</t>
  </si>
  <si>
    <t>مسکن</t>
  </si>
  <si>
    <t>جمع</t>
  </si>
  <si>
    <t>حداقل حقوق و مزایا</t>
  </si>
  <si>
    <t>توسط شورای عالی کار مصوب می شود</t>
  </si>
  <si>
    <t>توسط شورای عالی کار پیشنهاد می شود- هیات دولت</t>
  </si>
  <si>
    <t>شرح تغییرات</t>
  </si>
  <si>
    <t>حداقل مزد سال قبل</t>
  </si>
  <si>
    <t>مزد روزانه</t>
  </si>
  <si>
    <t>درصد افزایش</t>
  </si>
  <si>
    <t>درصد افزایش ریالی</t>
  </si>
  <si>
    <t>عدد ثابت</t>
  </si>
  <si>
    <t>مزد بعد از افزایش سالانه</t>
  </si>
  <si>
    <t>مغایرت</t>
  </si>
  <si>
    <t>مزد سال قبل سناریو 1</t>
  </si>
  <si>
    <t>مزد سال قبل سناریو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</si>
</sst>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[$-3000401]0"/>
    <numFmt numFmtId="165" formatCode="[$-3000401]#,##0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rgb="FF111827"/>
      <name val="B Nazanin"/>
      <charset val="178"/>
    </font>
    <font>
      <b/>
      <sz val="11"/>
      <color indexed="8"/>
      <name val="B Nazanin"/>
      <charset val="178"/>
    </font>
    <font>
      <b/>
      <sz val="14"/>
      <color rgb="FF111827"/>
      <name val="B Nazanin"/>
      <charset val="178"/>
    </font>
    <font>
      <sz val="14"/>
      <color theme="1"/>
      <name val="B Nazanin"/>
      <charset val="178"/>
    </font>
    <font>
      <sz val="14"/>
      <color rgb="FF111827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FCFD"/>
        <bgColor indexed="64"/>
      </patternFill>
    </fill>
    <fill>
      <patternFill patternType="solid">
        <fgColor rgb="FFF9FAFB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rgb="FFCFD4DC"/>
      </bottom>
      <diagonal/>
    </border>
    <border>
      <left style="dotted">
        <color rgb="FFCFD4DC"/>
      </left>
      <right/>
      <top style="dotted">
        <color rgb="FFCFD4DC"/>
      </top>
      <bottom style="dotted">
        <color rgb="FFCFD4DC"/>
      </bottom>
      <diagonal/>
    </border>
    <border>
      <left/>
      <right/>
      <top style="dotted">
        <color rgb="FFCFD4DC"/>
      </top>
      <bottom/>
      <diagonal/>
    </border>
    <border>
      <left/>
      <right style="dotted">
        <color rgb="FFCFD4DC"/>
      </right>
      <top style="dotted">
        <color rgb="FFCFD4DC"/>
      </top>
      <bottom/>
      <diagonal/>
    </border>
    <border>
      <left style="dotted">
        <color rgb="FFCFD4DC"/>
      </left>
      <right/>
      <top/>
      <bottom style="dotted">
        <color rgb="FFCFD4DC"/>
      </bottom>
      <diagonal/>
    </border>
    <border>
      <left/>
      <right style="dotted">
        <color rgb="FFCFD4DC"/>
      </right>
      <top/>
      <bottom style="dotted">
        <color rgb="FFCFD4DC"/>
      </bottom>
      <diagonal/>
    </border>
    <border>
      <left/>
      <right style="dotted">
        <color rgb="FFCFD4DC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horizontal="right" vertical="center"/>
    </xf>
    <xf numFmtId="0" fontId="3" fillId="2" borderId="3" xfId="0" applyFont="1" applyFill="1" applyBorder="1"/>
    <xf numFmtId="0" fontId="3" fillId="2" borderId="4" xfId="0" applyFont="1" applyFill="1" applyBorder="1"/>
    <xf numFmtId="0" fontId="5" fillId="0" borderId="0" xfId="0" applyFont="1" applyAlignment="1">
      <alignment horizontal="center"/>
    </xf>
    <xf numFmtId="164" fontId="3" fillId="0" borderId="0" xfId="0" applyNumberFormat="1" applyFont="1"/>
    <xf numFmtId="165" fontId="3" fillId="0" borderId="0" xfId="0" applyNumberFormat="1" applyFont="1"/>
    <xf numFmtId="0" fontId="6" fillId="3" borderId="5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7" fillId="2" borderId="0" xfId="0" applyFont="1" applyFill="1"/>
    <xf numFmtId="0" fontId="7" fillId="2" borderId="7" xfId="0" applyFont="1" applyFill="1" applyBorder="1"/>
    <xf numFmtId="164" fontId="6" fillId="3" borderId="5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center" vertical="center"/>
    </xf>
    <xf numFmtId="165" fontId="8" fillId="2" borderId="6" xfId="0" applyNumberFormat="1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/>
    </xf>
    <xf numFmtId="41" fontId="3" fillId="0" borderId="0" xfId="1" applyFont="1"/>
    <xf numFmtId="41" fontId="3" fillId="0" borderId="0" xfId="0" applyNumberFormat="1" applyFont="1"/>
    <xf numFmtId="9" fontId="3" fillId="0" borderId="0" xfId="0" applyNumberFormat="1" applyFont="1"/>
    <xf numFmtId="9" fontId="3" fillId="0" borderId="0" xfId="2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57893</xdr:colOff>
      <xdr:row>0</xdr:row>
      <xdr:rowOff>74839</xdr:rowOff>
    </xdr:from>
    <xdr:to>
      <xdr:col>4</xdr:col>
      <xdr:colOff>504378</xdr:colOff>
      <xdr:row>2</xdr:row>
      <xdr:rowOff>149679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C75745-698E-191B-7E31-3499B7B21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320622" y="74839"/>
          <a:ext cx="1058806" cy="564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974AA-8453-4BCD-A53C-7B9579E37D1F}">
  <dimension ref="A1:E19"/>
  <sheetViews>
    <sheetView rightToLeft="1" workbookViewId="0">
      <selection activeCell="D14" sqref="D14"/>
    </sheetView>
  </sheetViews>
  <sheetFormatPr defaultRowHeight="18" x14ac:dyDescent="0.45"/>
  <cols>
    <col min="1" max="1" width="33.42578125" style="2" customWidth="1"/>
    <col min="2" max="2" width="46.7109375" style="2" bestFit="1" customWidth="1"/>
    <col min="3" max="3" width="14.5703125" style="2" bestFit="1" customWidth="1"/>
    <col min="4" max="4" width="16.140625" style="2" bestFit="1" customWidth="1"/>
    <col min="5" max="16384" width="9.140625" style="2"/>
  </cols>
  <sheetData>
    <row r="1" spans="1:5" ht="19.5" x14ac:dyDescent="0.5">
      <c r="A1" s="1" t="s">
        <v>44</v>
      </c>
      <c r="B1" s="1"/>
      <c r="C1" s="1"/>
      <c r="D1" s="1"/>
      <c r="E1" s="1"/>
    </row>
    <row r="2" spans="1:5" ht="19.5" x14ac:dyDescent="0.5">
      <c r="A2" s="1" t="s">
        <v>45</v>
      </c>
      <c r="B2" s="1"/>
      <c r="C2" s="1"/>
      <c r="D2" s="1"/>
      <c r="E2" s="1"/>
    </row>
    <row r="3" spans="1:5" ht="19.5" x14ac:dyDescent="0.5">
      <c r="A3" s="1" t="s">
        <v>46</v>
      </c>
      <c r="B3" s="1"/>
      <c r="C3" s="1"/>
      <c r="D3" s="1"/>
      <c r="E3" s="1"/>
    </row>
    <row r="4" spans="1:5" ht="19.5" x14ac:dyDescent="0.45">
      <c r="A4" s="3" t="s">
        <v>0</v>
      </c>
      <c r="B4" s="4"/>
      <c r="C4" s="4"/>
      <c r="D4" s="5"/>
    </row>
    <row r="5" spans="1:5" ht="24" x14ac:dyDescent="0.45">
      <c r="A5" s="9" t="s">
        <v>1</v>
      </c>
      <c r="B5" s="10" t="s">
        <v>2</v>
      </c>
      <c r="C5" s="10" t="s">
        <v>3</v>
      </c>
      <c r="D5" s="11" t="s">
        <v>4</v>
      </c>
    </row>
    <row r="6" spans="1:5" ht="24" x14ac:dyDescent="0.55000000000000004">
      <c r="A6" s="12" t="s">
        <v>5</v>
      </c>
      <c r="B6" s="13"/>
      <c r="C6" s="13"/>
      <c r="D6" s="14"/>
    </row>
    <row r="7" spans="1:5" ht="24" x14ac:dyDescent="0.45">
      <c r="A7" s="15">
        <v>1</v>
      </c>
      <c r="B7" s="16" t="s">
        <v>6</v>
      </c>
      <c r="C7" s="16" t="s">
        <v>7</v>
      </c>
      <c r="D7" s="17" t="s">
        <v>8</v>
      </c>
    </row>
    <row r="8" spans="1:5" ht="24" x14ac:dyDescent="0.45">
      <c r="A8" s="18">
        <v>2</v>
      </c>
      <c r="B8" s="19" t="s">
        <v>9</v>
      </c>
      <c r="C8" s="20">
        <v>733333</v>
      </c>
      <c r="D8" s="21" t="s">
        <v>10</v>
      </c>
    </row>
    <row r="9" spans="1:5" ht="24" x14ac:dyDescent="0.45">
      <c r="A9" s="15">
        <v>3</v>
      </c>
      <c r="B9" s="16" t="s">
        <v>11</v>
      </c>
      <c r="C9" s="22">
        <v>1000000</v>
      </c>
      <c r="D9" s="23">
        <v>30000000</v>
      </c>
    </row>
    <row r="10" spans="1:5" ht="24" x14ac:dyDescent="0.45">
      <c r="A10" s="18">
        <v>4</v>
      </c>
      <c r="B10" s="19" t="s">
        <v>12</v>
      </c>
      <c r="C10" s="19" t="s">
        <v>13</v>
      </c>
      <c r="D10" s="21" t="s">
        <v>14</v>
      </c>
    </row>
    <row r="11" spans="1:5" ht="24" x14ac:dyDescent="0.45">
      <c r="A11" s="15">
        <v>5</v>
      </c>
      <c r="B11" s="16" t="s">
        <v>15</v>
      </c>
      <c r="C11" s="16" t="s">
        <v>16</v>
      </c>
      <c r="D11" s="17" t="s">
        <v>17</v>
      </c>
    </row>
    <row r="12" spans="1:5" ht="24" x14ac:dyDescent="0.55000000000000004">
      <c r="A12" s="18">
        <v>6</v>
      </c>
      <c r="B12" s="19" t="s">
        <v>18</v>
      </c>
      <c r="C12" s="19" t="s">
        <v>17</v>
      </c>
      <c r="D12" s="14"/>
    </row>
    <row r="13" spans="1:5" ht="24" x14ac:dyDescent="0.55000000000000004">
      <c r="A13" s="9" t="s">
        <v>19</v>
      </c>
      <c r="B13" s="10" t="s">
        <v>20</v>
      </c>
      <c r="C13" s="13"/>
      <c r="D13" s="14"/>
    </row>
    <row r="14" spans="1:5" ht="24" x14ac:dyDescent="0.45">
      <c r="A14" s="18">
        <v>1</v>
      </c>
      <c r="B14" s="19" t="s">
        <v>21</v>
      </c>
      <c r="C14" s="19" t="s">
        <v>22</v>
      </c>
      <c r="D14" s="21" t="s">
        <v>23</v>
      </c>
    </row>
    <row r="15" spans="1:5" ht="24" x14ac:dyDescent="0.45">
      <c r="A15" s="15">
        <v>2</v>
      </c>
      <c r="B15" s="16" t="s">
        <v>24</v>
      </c>
      <c r="C15" s="16" t="s">
        <v>25</v>
      </c>
      <c r="D15" s="17" t="s">
        <v>26</v>
      </c>
    </row>
    <row r="16" spans="1:5" ht="24" x14ac:dyDescent="0.45">
      <c r="A16" s="18">
        <v>3</v>
      </c>
      <c r="B16" s="19" t="s">
        <v>27</v>
      </c>
      <c r="C16" s="19" t="s">
        <v>16</v>
      </c>
      <c r="D16" s="24">
        <v>5000000</v>
      </c>
    </row>
    <row r="17" spans="1:4" ht="24" x14ac:dyDescent="0.45">
      <c r="A17" s="15">
        <v>4</v>
      </c>
      <c r="B17" s="16" t="s">
        <v>9</v>
      </c>
      <c r="C17" s="22">
        <v>733333</v>
      </c>
      <c r="D17" s="23">
        <v>22000000</v>
      </c>
    </row>
    <row r="18" spans="1:4" ht="24" x14ac:dyDescent="0.45">
      <c r="A18" s="25">
        <v>5</v>
      </c>
      <c r="B18" s="26" t="s">
        <v>11</v>
      </c>
      <c r="C18" s="27">
        <v>1000000</v>
      </c>
      <c r="D18" s="28">
        <v>30000000</v>
      </c>
    </row>
    <row r="19" spans="1:4" ht="24" x14ac:dyDescent="0.45">
      <c r="A19" s="15">
        <v>6</v>
      </c>
      <c r="B19" s="16" t="s">
        <v>12</v>
      </c>
      <c r="C19" s="16" t="s">
        <v>13</v>
      </c>
      <c r="D19" s="17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93BB-FDCA-44D4-AD80-3E0A0E1CD4B3}">
  <dimension ref="A1:I28"/>
  <sheetViews>
    <sheetView rightToLeft="1" tabSelected="1" topLeftCell="A4" zoomScale="140" zoomScaleNormal="140" workbookViewId="0">
      <selection activeCell="B22" sqref="B22"/>
    </sheetView>
  </sheetViews>
  <sheetFormatPr defaultRowHeight="18" x14ac:dyDescent="0.45"/>
  <cols>
    <col min="1" max="1" width="42.28515625" style="2" bestFit="1" customWidth="1"/>
    <col min="2" max="2" width="17.28515625" style="2" customWidth="1"/>
    <col min="3" max="3" width="17" style="2" customWidth="1"/>
    <col min="4" max="7" width="9.140625" style="2"/>
    <col min="8" max="8" width="12.140625" style="2" bestFit="1" customWidth="1"/>
    <col min="9" max="16384" width="9.140625" style="2"/>
  </cols>
  <sheetData>
    <row r="1" spans="1:9" ht="19.5" x14ac:dyDescent="0.5">
      <c r="A1" s="6" t="s">
        <v>44</v>
      </c>
      <c r="B1" s="6"/>
      <c r="C1" s="6"/>
      <c r="D1" s="6"/>
      <c r="E1" s="6"/>
    </row>
    <row r="2" spans="1:9" ht="19.5" x14ac:dyDescent="0.5">
      <c r="A2" s="6" t="s">
        <v>45</v>
      </c>
      <c r="B2" s="6"/>
      <c r="C2" s="6"/>
      <c r="D2" s="6"/>
      <c r="E2" s="6"/>
    </row>
    <row r="3" spans="1:9" ht="19.5" x14ac:dyDescent="0.5">
      <c r="A3" s="6" t="s">
        <v>46</v>
      </c>
      <c r="B3" s="6"/>
      <c r="C3" s="6"/>
      <c r="D3" s="6"/>
      <c r="E3" s="6"/>
    </row>
    <row r="4" spans="1:9" x14ac:dyDescent="0.45">
      <c r="A4" s="2" t="s">
        <v>36</v>
      </c>
    </row>
    <row r="6" spans="1:9" x14ac:dyDescent="0.45">
      <c r="A6" s="2" t="s">
        <v>28</v>
      </c>
      <c r="B6" s="2" t="s">
        <v>37</v>
      </c>
      <c r="C6" s="2" t="s">
        <v>38</v>
      </c>
    </row>
    <row r="7" spans="1:9" x14ac:dyDescent="0.45">
      <c r="A7" s="2" t="s">
        <v>29</v>
      </c>
      <c r="B7" s="7">
        <v>3463656</v>
      </c>
      <c r="C7" s="8">
        <v>5541850</v>
      </c>
      <c r="F7" s="2" t="s">
        <v>29</v>
      </c>
    </row>
    <row r="8" spans="1:9" x14ac:dyDescent="0.45">
      <c r="A8" s="2" t="s">
        <v>39</v>
      </c>
      <c r="B8" s="7">
        <v>103909680</v>
      </c>
      <c r="C8" s="8">
        <v>166255500</v>
      </c>
      <c r="F8" s="2" t="s">
        <v>47</v>
      </c>
    </row>
    <row r="9" spans="1:9" x14ac:dyDescent="0.45">
      <c r="A9" s="2" t="s">
        <v>9</v>
      </c>
      <c r="B9" s="29">
        <v>22000000</v>
      </c>
      <c r="C9" s="29">
        <v>22000000</v>
      </c>
      <c r="F9" s="2" t="s">
        <v>48</v>
      </c>
      <c r="H9" s="7">
        <f>B7</f>
        <v>3463656</v>
      </c>
      <c r="I9" s="2" t="s">
        <v>49</v>
      </c>
    </row>
    <row r="10" spans="1:9" x14ac:dyDescent="0.45">
      <c r="A10" s="2" t="s">
        <v>30</v>
      </c>
      <c r="B10" s="29">
        <v>9000000</v>
      </c>
      <c r="C10" s="29">
        <v>30000000</v>
      </c>
      <c r="F10" s="2" t="s">
        <v>50</v>
      </c>
      <c r="H10" s="29">
        <f>H9*30</f>
        <v>103909680</v>
      </c>
      <c r="I10" s="2" t="s">
        <v>51</v>
      </c>
    </row>
    <row r="11" spans="1:9" x14ac:dyDescent="0.45">
      <c r="A11" s="2" t="s">
        <v>31</v>
      </c>
      <c r="B11" s="29">
        <v>5000000</v>
      </c>
      <c r="C11" s="29">
        <v>5000000</v>
      </c>
      <c r="F11" s="2" t="s">
        <v>52</v>
      </c>
    </row>
    <row r="12" spans="1:9" x14ac:dyDescent="0.45">
      <c r="A12" s="2" t="s">
        <v>32</v>
      </c>
      <c r="B12" s="7">
        <v>10390968</v>
      </c>
      <c r="C12" s="8">
        <v>16625550</v>
      </c>
      <c r="F12" s="2" t="s">
        <v>53</v>
      </c>
      <c r="H12" s="30">
        <f>B9</f>
        <v>22000000</v>
      </c>
      <c r="I12" s="2" t="s">
        <v>57</v>
      </c>
    </row>
    <row r="13" spans="1:9" x14ac:dyDescent="0.45">
      <c r="B13" s="7"/>
      <c r="C13" s="8"/>
      <c r="F13" s="2" t="s">
        <v>54</v>
      </c>
      <c r="H13" s="30">
        <f>B10</f>
        <v>9000000</v>
      </c>
      <c r="I13" s="2" t="s">
        <v>58</v>
      </c>
    </row>
    <row r="14" spans="1:9" x14ac:dyDescent="0.45">
      <c r="A14" s="2" t="s">
        <v>40</v>
      </c>
      <c r="B14" s="2" t="s">
        <v>42</v>
      </c>
      <c r="C14" s="2" t="s">
        <v>43</v>
      </c>
      <c r="F14" s="2" t="s">
        <v>52</v>
      </c>
      <c r="H14" s="30">
        <f>SUM(H12:H13)</f>
        <v>31000000</v>
      </c>
    </row>
    <row r="15" spans="1:9" x14ac:dyDescent="0.45">
      <c r="A15" s="2" t="s">
        <v>33</v>
      </c>
      <c r="B15" s="7">
        <v>134909680</v>
      </c>
      <c r="C15" s="8">
        <v>218255500</v>
      </c>
      <c r="F15" s="2" t="s">
        <v>55</v>
      </c>
      <c r="H15" s="30">
        <f>H10+H14</f>
        <v>134909680</v>
      </c>
      <c r="I15" s="2" t="s">
        <v>56</v>
      </c>
    </row>
    <row r="16" spans="1:9" x14ac:dyDescent="0.45">
      <c r="A16" s="2" t="s">
        <v>34</v>
      </c>
      <c r="B16" s="8">
        <v>139909680</v>
      </c>
      <c r="C16" s="8">
        <v>223255500</v>
      </c>
    </row>
    <row r="17" spans="1:4" x14ac:dyDescent="0.45">
      <c r="A17" s="2" t="s">
        <v>41</v>
      </c>
      <c r="B17" s="8">
        <v>150300648</v>
      </c>
      <c r="C17" s="8">
        <v>239881050</v>
      </c>
    </row>
    <row r="18" spans="1:4" x14ac:dyDescent="0.45">
      <c r="A18" s="2" t="s">
        <v>35</v>
      </c>
      <c r="B18" s="8">
        <v>160691616</v>
      </c>
      <c r="C18" s="8">
        <v>256506600</v>
      </c>
    </row>
    <row r="19" spans="1:4" x14ac:dyDescent="0.45">
      <c r="B19" s="8"/>
      <c r="C19" s="8"/>
    </row>
    <row r="20" spans="1:4" x14ac:dyDescent="0.45">
      <c r="A20" s="2" t="s">
        <v>59</v>
      </c>
      <c r="B20" s="2" t="s">
        <v>60</v>
      </c>
      <c r="C20" s="2" t="s">
        <v>67</v>
      </c>
      <c r="D20" s="2" t="s">
        <v>68</v>
      </c>
    </row>
    <row r="21" spans="1:4" x14ac:dyDescent="0.45">
      <c r="A21" s="2" t="s">
        <v>61</v>
      </c>
      <c r="B21" s="7">
        <f>B7</f>
        <v>3463656</v>
      </c>
      <c r="C21" s="29">
        <v>5000000</v>
      </c>
      <c r="D21" s="2">
        <v>7000000</v>
      </c>
    </row>
    <row r="22" spans="1:4" x14ac:dyDescent="0.45">
      <c r="A22" s="2" t="s">
        <v>62</v>
      </c>
      <c r="B22" s="31">
        <v>0.45</v>
      </c>
      <c r="C22" s="31">
        <f>B22</f>
        <v>0.45</v>
      </c>
      <c r="D22" s="31">
        <f>C22</f>
        <v>0.45</v>
      </c>
    </row>
    <row r="23" spans="1:4" x14ac:dyDescent="0.45">
      <c r="A23" s="2" t="s">
        <v>63</v>
      </c>
      <c r="B23" s="2">
        <f>B21*B22</f>
        <v>1558645.2</v>
      </c>
      <c r="C23" s="2">
        <f>C21*C22</f>
        <v>2250000</v>
      </c>
      <c r="D23" s="2">
        <f>D21*D22</f>
        <v>3150000</v>
      </c>
    </row>
    <row r="24" spans="1:4" x14ac:dyDescent="0.45">
      <c r="A24" s="2" t="s">
        <v>64</v>
      </c>
      <c r="B24" s="2">
        <f>519549</f>
        <v>519549</v>
      </c>
      <c r="C24" s="2">
        <f>519549</f>
        <v>519549</v>
      </c>
      <c r="D24" s="2">
        <f>C24</f>
        <v>519549</v>
      </c>
    </row>
    <row r="25" spans="1:4" x14ac:dyDescent="0.45">
      <c r="A25" s="2" t="s">
        <v>65</v>
      </c>
      <c r="B25" s="7">
        <f>B21+B23+B24</f>
        <v>5541850.2000000002</v>
      </c>
      <c r="C25" s="7">
        <f>C21+C23+C24</f>
        <v>7769549</v>
      </c>
      <c r="D25" s="7">
        <f>D21+D23+D24</f>
        <v>10669549</v>
      </c>
    </row>
    <row r="26" spans="1:4" x14ac:dyDescent="0.45">
      <c r="B26" s="8">
        <f>C7</f>
        <v>5541850</v>
      </c>
    </row>
    <row r="27" spans="1:4" x14ac:dyDescent="0.45">
      <c r="A27" s="2" t="s">
        <v>66</v>
      </c>
      <c r="B27" s="7">
        <f>B25-B26</f>
        <v>0.20000000018626451</v>
      </c>
    </row>
    <row r="28" spans="1:4" x14ac:dyDescent="0.45">
      <c r="A28" s="2" t="s">
        <v>62</v>
      </c>
      <c r="B28" s="32">
        <f>B26/B21-1</f>
        <v>0.6000001154849095</v>
      </c>
      <c r="C28" s="32">
        <f>C25/C21-1</f>
        <v>0.55390980000000001</v>
      </c>
      <c r="D28" s="32">
        <f>D25/D21-1</f>
        <v>0.52422128571428561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خلاصه یک</vt:lpstr>
      <vt:lpstr>خلاصه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2026-03-23T07:45:53Z</dcterms:created>
  <dcterms:modified xsi:type="dcterms:W3CDTF">2026-03-25T07:14:28Z</dcterms:modified>
</cp:coreProperties>
</file>