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0-Teaching\00-Me\00-offlines\02-SuratMali1404\clips\Nemouneh\"/>
    </mc:Choice>
  </mc:AlternateContent>
  <xr:revisionPtr revIDLastSave="0" documentId="8_{FCF15E48-40DC-4119-BAD5-48128FE36A47}" xr6:coauthVersionLast="47" xr6:coauthVersionMax="47" xr10:uidLastSave="{00000000-0000-0000-0000-000000000000}"/>
  <bookViews>
    <workbookView xWindow="-120" yWindow="-120" windowWidth="29040" windowHeight="15720" activeTab="1" xr2:uid="{7118E1C7-AADF-45CB-A800-36476C6A22A6}"/>
  </bookViews>
  <sheets>
    <sheet name="سناریو یک" sheetId="1" r:id="rId1"/>
    <sheet name="سناریو یک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  <c r="I29" i="2"/>
  <c r="H30" i="2"/>
  <c r="J16" i="2"/>
  <c r="H16" i="2"/>
  <c r="I15" i="2"/>
  <c r="I9" i="2"/>
  <c r="J10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C41" i="2"/>
  <c r="E40" i="2"/>
  <c r="D40" i="2"/>
  <c r="C40" i="2"/>
  <c r="E39" i="2"/>
  <c r="D39" i="2"/>
  <c r="C39" i="2"/>
  <c r="E38" i="2"/>
  <c r="D38" i="2"/>
  <c r="C38" i="2"/>
  <c r="E37" i="2"/>
  <c r="D37" i="2"/>
  <c r="C37" i="2"/>
  <c r="E36" i="2"/>
  <c r="D36" i="2"/>
  <c r="C36" i="2"/>
  <c r="E35" i="2"/>
  <c r="D35" i="2"/>
  <c r="C35" i="2"/>
  <c r="E34" i="2"/>
  <c r="D34" i="2"/>
  <c r="C34" i="2"/>
  <c r="E33" i="2"/>
  <c r="D33" i="2"/>
  <c r="C33" i="2"/>
  <c r="E32" i="2"/>
  <c r="D32" i="2"/>
  <c r="C32" i="2"/>
  <c r="E31" i="2"/>
  <c r="D31" i="2"/>
  <c r="C31" i="2"/>
  <c r="E30" i="2"/>
  <c r="D30" i="2"/>
  <c r="C30" i="2"/>
  <c r="E29" i="2"/>
  <c r="D29" i="2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C24" i="2"/>
  <c r="E23" i="2"/>
  <c r="D23" i="2"/>
  <c r="C23" i="2"/>
  <c r="E22" i="2"/>
  <c r="D22" i="2"/>
  <c r="C22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E14" i="2"/>
  <c r="D14" i="2"/>
  <c r="C14" i="2"/>
  <c r="E13" i="2"/>
  <c r="D13" i="2"/>
  <c r="C13" i="2"/>
  <c r="E12" i="2"/>
  <c r="D12" i="2"/>
  <c r="C12" i="2"/>
  <c r="E11" i="2"/>
  <c r="D11" i="2"/>
  <c r="C11" i="2"/>
  <c r="E10" i="2"/>
  <c r="D10" i="2"/>
  <c r="C10" i="2"/>
  <c r="E9" i="2"/>
  <c r="D9" i="2"/>
  <c r="C9" i="2"/>
  <c r="I8" i="2"/>
  <c r="F8" i="2"/>
  <c r="E8" i="2"/>
  <c r="E56" i="2" s="1"/>
  <c r="D8" i="2"/>
  <c r="I23" i="2" s="1"/>
  <c r="C8" i="2"/>
  <c r="C56" i="2" s="1"/>
  <c r="H4" i="2"/>
  <c r="I8" i="1"/>
  <c r="F56" i="1"/>
  <c r="F10" i="1"/>
  <c r="F11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9" i="1"/>
  <c r="F8" i="1"/>
  <c r="H4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8" i="1"/>
  <c r="D9" i="1"/>
  <c r="D10" i="1"/>
  <c r="D11" i="1"/>
  <c r="D12" i="1"/>
  <c r="D13" i="1"/>
  <c r="D14" i="1"/>
  <c r="D15" i="1"/>
  <c r="D16" i="1"/>
  <c r="I17" i="1" s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8" i="1"/>
  <c r="C56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8" i="1"/>
  <c r="I19" i="2" l="1"/>
  <c r="I21" i="2"/>
  <c r="F9" i="2"/>
  <c r="F10" i="2" s="1"/>
  <c r="F11" i="2" s="1"/>
  <c r="F12" i="2" s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D56" i="2"/>
  <c r="D56" i="1"/>
  <c r="E56" i="1"/>
  <c r="I9" i="1" s="1"/>
  <c r="I22" i="2" l="1"/>
  <c r="I24" i="2" s="1"/>
  <c r="F56" i="2"/>
  <c r="J10" i="1"/>
  <c r="I13" i="1" s="1"/>
  <c r="I15" i="1"/>
  <c r="I16" i="1" l="1"/>
  <c r="I18" i="1" s="1"/>
</calcChain>
</file>

<file path=xl/sharedStrings.xml><?xml version="1.0" encoding="utf-8"?>
<sst xmlns="http://schemas.openxmlformats.org/spreadsheetml/2006/main" count="167" uniqueCount="35">
  <si>
    <t>تاریخ پایان سال مالی</t>
  </si>
  <si>
    <t>1404/06/31</t>
  </si>
  <si>
    <t>تاریخ اخذ تسهیلات</t>
  </si>
  <si>
    <t>1404/04/01</t>
  </si>
  <si>
    <t>مبلغ</t>
  </si>
  <si>
    <t>تعداد اقساط</t>
  </si>
  <si>
    <t>نرخ تامین مالی</t>
  </si>
  <si>
    <t>دوران تنفس</t>
  </si>
  <si>
    <t>6 ماه</t>
  </si>
  <si>
    <t>ردیف</t>
  </si>
  <si>
    <t>مبلغ هر قسط</t>
  </si>
  <si>
    <t>اصل هر قسط</t>
  </si>
  <si>
    <t>فرع هر قسط</t>
  </si>
  <si>
    <t>سود دوران تنفس</t>
  </si>
  <si>
    <t>سند حسابداری</t>
  </si>
  <si>
    <t>شرح</t>
  </si>
  <si>
    <t>بدهکار</t>
  </si>
  <si>
    <t>بستانکار</t>
  </si>
  <si>
    <t>بانک</t>
  </si>
  <si>
    <t>پیش پرداخت سنوات آتی</t>
  </si>
  <si>
    <t>تسهیلات مالی پرداختنی</t>
  </si>
  <si>
    <t>تسهیلات مالی</t>
  </si>
  <si>
    <t>کسر می شود :</t>
  </si>
  <si>
    <t>بهره سنوات آتی</t>
  </si>
  <si>
    <t>اصل پرداخت نشده</t>
  </si>
  <si>
    <t>نوع قسط</t>
  </si>
  <si>
    <t>حصه جاری</t>
  </si>
  <si>
    <t>حصه غیر جاری</t>
  </si>
  <si>
    <t>بدهی های جاری</t>
  </si>
  <si>
    <t>بدهی های غیر جاری</t>
  </si>
  <si>
    <t>سند حسابداری 1404/04/01</t>
  </si>
  <si>
    <t>سود دوران تنفس تا انتهای 1406/06/31</t>
  </si>
  <si>
    <t>هزینه مالی</t>
  </si>
  <si>
    <t>سند حسابداری 1404/06/31</t>
  </si>
  <si>
    <t>سند حسابداری 1404/09/30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</si>
</sst>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41" fontId="2" fillId="0" borderId="0" xfId="1" applyFont="1"/>
    <xf numFmtId="41" fontId="2" fillId="0" borderId="0" xfId="0" applyNumberFormat="1" applyFont="1"/>
    <xf numFmtId="9" fontId="2" fillId="0" borderId="0" xfId="0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1" fontId="2" fillId="0" borderId="1" xfId="0" applyNumberFormat="1" applyFont="1" applyBorder="1"/>
    <xf numFmtId="41" fontId="2" fillId="2" borderId="0" xfId="0" applyNumberFormat="1" applyFont="1" applyFill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E4F6B-23DC-483D-B45D-2633A155235D}">
  <dimension ref="B1:J56"/>
  <sheetViews>
    <sheetView rightToLeft="1" topLeftCell="A4" zoomScale="160" zoomScaleNormal="160" workbookViewId="0">
      <selection activeCell="B16" sqref="B16"/>
    </sheetView>
  </sheetViews>
  <sheetFormatPr defaultRowHeight="18" x14ac:dyDescent="0.45"/>
  <cols>
    <col min="1" max="2" width="9.140625" style="1"/>
    <col min="3" max="5" width="17.7109375" style="1" bestFit="1" customWidth="1"/>
    <col min="6" max="6" width="15.5703125" style="1" bestFit="1" customWidth="1"/>
    <col min="7" max="7" width="9.140625" style="1"/>
    <col min="8" max="8" width="19" style="1" customWidth="1"/>
    <col min="9" max="10" width="15.5703125" style="1" bestFit="1" customWidth="1"/>
    <col min="11" max="16384" width="9.140625" style="1"/>
  </cols>
  <sheetData>
    <row r="1" spans="2:10" x14ac:dyDescent="0.45">
      <c r="B1" s="1" t="s">
        <v>0</v>
      </c>
      <c r="E1" s="1" t="s">
        <v>1</v>
      </c>
    </row>
    <row r="2" spans="2:10" x14ac:dyDescent="0.45">
      <c r="B2" s="1" t="s">
        <v>2</v>
      </c>
      <c r="E2" s="1" t="s">
        <v>3</v>
      </c>
      <c r="H2" s="1" t="s">
        <v>7</v>
      </c>
      <c r="I2" s="1" t="s">
        <v>8</v>
      </c>
    </row>
    <row r="3" spans="2:10" x14ac:dyDescent="0.45">
      <c r="B3" s="1" t="s">
        <v>4</v>
      </c>
      <c r="E3" s="2">
        <v>100000000000</v>
      </c>
    </row>
    <row r="4" spans="2:10" x14ac:dyDescent="0.45">
      <c r="B4" s="1" t="s">
        <v>5</v>
      </c>
      <c r="E4" s="1">
        <v>48</v>
      </c>
      <c r="H4" s="3">
        <f>E3*E5/2</f>
        <v>11500000000</v>
      </c>
    </row>
    <row r="5" spans="2:10" x14ac:dyDescent="0.45">
      <c r="B5" s="1" t="s">
        <v>6</v>
      </c>
      <c r="E5" s="4">
        <v>0.23</v>
      </c>
    </row>
    <row r="6" spans="2:10" x14ac:dyDescent="0.45">
      <c r="H6" s="5" t="s">
        <v>14</v>
      </c>
      <c r="I6" s="5"/>
      <c r="J6" s="5"/>
    </row>
    <row r="7" spans="2:10" x14ac:dyDescent="0.45">
      <c r="B7" s="1" t="s">
        <v>9</v>
      </c>
      <c r="C7" s="1" t="s">
        <v>10</v>
      </c>
      <c r="D7" s="1" t="s">
        <v>11</v>
      </c>
      <c r="E7" s="1" t="s">
        <v>12</v>
      </c>
      <c r="F7" s="1" t="s">
        <v>13</v>
      </c>
      <c r="G7" s="1" t="s">
        <v>25</v>
      </c>
      <c r="H7" s="6" t="s">
        <v>15</v>
      </c>
      <c r="I7" s="6" t="s">
        <v>16</v>
      </c>
      <c r="J7" s="6" t="s">
        <v>17</v>
      </c>
    </row>
    <row r="8" spans="2:10" x14ac:dyDescent="0.45">
      <c r="B8" s="1">
        <v>1</v>
      </c>
      <c r="C8" s="2">
        <f>PMT($E$5/12,$E$4,-$E$3)</f>
        <v>3205147154.3939667</v>
      </c>
      <c r="D8" s="2">
        <f>PPMT($E$5/12,B8,$E$4,-$E$3)</f>
        <v>1288480487.7272995</v>
      </c>
      <c r="E8" s="2">
        <f>IPMT($E$5/12,B8,$E$4,-$E$3)</f>
        <v>1916666666.666667</v>
      </c>
      <c r="F8" s="2">
        <f>H4/E4</f>
        <v>239583333.33333334</v>
      </c>
      <c r="G8" s="1" t="s">
        <v>26</v>
      </c>
      <c r="H8" s="6" t="s">
        <v>18</v>
      </c>
      <c r="I8" s="7">
        <f>E3</f>
        <v>100000000000</v>
      </c>
      <c r="J8" s="6"/>
    </row>
    <row r="9" spans="2:10" x14ac:dyDescent="0.45">
      <c r="B9" s="1">
        <v>2</v>
      </c>
      <c r="C9" s="2">
        <f t="shared" ref="C9:C55" si="0">PMT($E$5/12,$E$4,-$E$3)</f>
        <v>3205147154.3939667</v>
      </c>
      <c r="D9" s="2">
        <f t="shared" ref="D9:D55" si="1">PPMT($E$5/12,B9,$E$4,-$E$3)</f>
        <v>1313176363.7420726</v>
      </c>
      <c r="E9" s="2">
        <f t="shared" ref="E9:E55" si="2">IPMT($E$5/12,B9,$E$4,-$E$3)</f>
        <v>1891970790.6518943</v>
      </c>
      <c r="F9" s="3">
        <f>F8</f>
        <v>239583333.33333334</v>
      </c>
      <c r="G9" s="1" t="s">
        <v>26</v>
      </c>
      <c r="H9" s="6" t="s">
        <v>19</v>
      </c>
      <c r="I9" s="7">
        <f>E56</f>
        <v>53847063410.910362</v>
      </c>
      <c r="J9" s="6"/>
    </row>
    <row r="10" spans="2:10" x14ac:dyDescent="0.45">
      <c r="B10" s="1">
        <v>3</v>
      </c>
      <c r="C10" s="2">
        <f t="shared" si="0"/>
        <v>3205147154.3939667</v>
      </c>
      <c r="D10" s="2">
        <f t="shared" si="1"/>
        <v>1338345577.3804624</v>
      </c>
      <c r="E10" s="2">
        <f t="shared" si="2"/>
        <v>1866801577.0135045</v>
      </c>
      <c r="F10" s="3">
        <f t="shared" ref="F10:F55" si="3">F9</f>
        <v>239583333.33333334</v>
      </c>
      <c r="G10" s="1" t="s">
        <v>26</v>
      </c>
      <c r="H10" s="6" t="s">
        <v>20</v>
      </c>
      <c r="I10" s="6"/>
      <c r="J10" s="7">
        <f>I8+I9</f>
        <v>153847063410.91037</v>
      </c>
    </row>
    <row r="11" spans="2:10" x14ac:dyDescent="0.45">
      <c r="B11" s="1">
        <v>4</v>
      </c>
      <c r="C11" s="2">
        <f t="shared" si="0"/>
        <v>3205147154.3939667</v>
      </c>
      <c r="D11" s="2">
        <f t="shared" si="1"/>
        <v>1363997200.9469211</v>
      </c>
      <c r="E11" s="2">
        <f t="shared" si="2"/>
        <v>1841149953.4470453</v>
      </c>
      <c r="F11" s="3">
        <f t="shared" si="3"/>
        <v>239583333.33333334</v>
      </c>
      <c r="G11" s="1" t="s">
        <v>26</v>
      </c>
    </row>
    <row r="12" spans="2:10" x14ac:dyDescent="0.45">
      <c r="B12" s="1">
        <v>5</v>
      </c>
      <c r="C12" s="2">
        <f t="shared" si="0"/>
        <v>3205147154.3939667</v>
      </c>
      <c r="D12" s="2">
        <f t="shared" si="1"/>
        <v>1390140480.6317372</v>
      </c>
      <c r="E12" s="2">
        <f t="shared" si="2"/>
        <v>1815006673.7622297</v>
      </c>
      <c r="F12" s="3">
        <f t="shared" si="3"/>
        <v>239583333.33333334</v>
      </c>
      <c r="G12" s="1" t="s">
        <v>26</v>
      </c>
    </row>
    <row r="13" spans="2:10" x14ac:dyDescent="0.45">
      <c r="B13" s="1">
        <v>6</v>
      </c>
      <c r="C13" s="2">
        <f t="shared" si="0"/>
        <v>3205147154.3939667</v>
      </c>
      <c r="D13" s="2">
        <f t="shared" si="1"/>
        <v>1416784839.8438456</v>
      </c>
      <c r="E13" s="2">
        <f t="shared" si="2"/>
        <v>1788362314.5501213</v>
      </c>
      <c r="F13" s="3">
        <f t="shared" si="3"/>
        <v>239583333.33333334</v>
      </c>
      <c r="G13" s="1" t="s">
        <v>26</v>
      </c>
      <c r="H13" s="1" t="s">
        <v>21</v>
      </c>
      <c r="I13" s="3">
        <f>J10</f>
        <v>153847063410.91037</v>
      </c>
    </row>
    <row r="14" spans="2:10" x14ac:dyDescent="0.45">
      <c r="B14" s="1">
        <v>7</v>
      </c>
      <c r="C14" s="2">
        <f t="shared" si="0"/>
        <v>3205147154.3939667</v>
      </c>
      <c r="D14" s="2">
        <f t="shared" si="1"/>
        <v>1443939882.6075194</v>
      </c>
      <c r="E14" s="2">
        <f t="shared" si="2"/>
        <v>1761207271.7864473</v>
      </c>
      <c r="F14" s="3">
        <f t="shared" si="3"/>
        <v>239583333.33333334</v>
      </c>
      <c r="G14" s="1" t="s">
        <v>26</v>
      </c>
      <c r="H14" s="1" t="s">
        <v>22</v>
      </c>
    </row>
    <row r="15" spans="2:10" x14ac:dyDescent="0.45">
      <c r="B15" s="1">
        <v>8</v>
      </c>
      <c r="C15" s="2">
        <f t="shared" si="0"/>
        <v>3205147154.3939667</v>
      </c>
      <c r="D15" s="2">
        <f t="shared" si="1"/>
        <v>1471615397.0241632</v>
      </c>
      <c r="E15" s="2">
        <f t="shared" si="2"/>
        <v>1733531757.369803</v>
      </c>
      <c r="F15" s="3">
        <f t="shared" si="3"/>
        <v>239583333.33333334</v>
      </c>
      <c r="G15" s="1" t="s">
        <v>26</v>
      </c>
      <c r="H15" s="1" t="s">
        <v>23</v>
      </c>
      <c r="I15" s="3">
        <f>-I9</f>
        <v>-53847063410.910362</v>
      </c>
    </row>
    <row r="16" spans="2:10" x14ac:dyDescent="0.45">
      <c r="B16" s="1">
        <v>9</v>
      </c>
      <c r="C16" s="2">
        <f t="shared" si="0"/>
        <v>3205147154.3939667</v>
      </c>
      <c r="D16" s="2">
        <f t="shared" si="1"/>
        <v>1499821358.8004599</v>
      </c>
      <c r="E16" s="2">
        <f t="shared" si="2"/>
        <v>1705325795.5935063</v>
      </c>
      <c r="F16" s="3">
        <f t="shared" si="3"/>
        <v>239583333.33333334</v>
      </c>
      <c r="G16" s="1" t="s">
        <v>26</v>
      </c>
      <c r="H16" s="1" t="s">
        <v>24</v>
      </c>
      <c r="I16" s="8">
        <f>I13+I15</f>
        <v>100000000000</v>
      </c>
    </row>
    <row r="17" spans="2:10" x14ac:dyDescent="0.45">
      <c r="B17" s="1">
        <v>10</v>
      </c>
      <c r="C17" s="2">
        <f t="shared" si="0"/>
        <v>3205147154.3939667</v>
      </c>
      <c r="D17" s="2">
        <f t="shared" si="1"/>
        <v>1528567934.844135</v>
      </c>
      <c r="E17" s="2">
        <f t="shared" si="2"/>
        <v>1676579219.5498314</v>
      </c>
      <c r="F17" s="3">
        <f t="shared" si="3"/>
        <v>239583333.33333334</v>
      </c>
      <c r="G17" s="1" t="s">
        <v>26</v>
      </c>
      <c r="H17" s="1" t="s">
        <v>26</v>
      </c>
      <c r="I17" s="3">
        <f>SUM(D8:D19)</f>
        <v>17200459585.90538</v>
      </c>
      <c r="J17" s="1" t="s">
        <v>28</v>
      </c>
    </row>
    <row r="18" spans="2:10" x14ac:dyDescent="0.45">
      <c r="B18" s="1">
        <v>11</v>
      </c>
      <c r="C18" s="2">
        <f t="shared" si="0"/>
        <v>3205147154.3939667</v>
      </c>
      <c r="D18" s="2">
        <f t="shared" si="1"/>
        <v>1557865486.928648</v>
      </c>
      <c r="E18" s="2">
        <f t="shared" si="2"/>
        <v>1647281667.4653187</v>
      </c>
      <c r="F18" s="3">
        <f t="shared" si="3"/>
        <v>239583333.33333334</v>
      </c>
      <c r="G18" s="1" t="s">
        <v>26</v>
      </c>
      <c r="H18" s="1" t="s">
        <v>27</v>
      </c>
      <c r="I18" s="3">
        <f>I16-I17</f>
        <v>82799540414.09462</v>
      </c>
      <c r="J18" s="1" t="s">
        <v>29</v>
      </c>
    </row>
    <row r="19" spans="2:10" x14ac:dyDescent="0.45">
      <c r="B19" s="1">
        <v>12</v>
      </c>
      <c r="C19" s="2">
        <f t="shared" si="0"/>
        <v>3205147154.3939667</v>
      </c>
      <c r="D19" s="2">
        <f t="shared" si="1"/>
        <v>1587724575.4281137</v>
      </c>
      <c r="E19" s="2">
        <f t="shared" si="2"/>
        <v>1617422578.965853</v>
      </c>
      <c r="F19" s="3">
        <f t="shared" si="3"/>
        <v>239583333.33333334</v>
      </c>
      <c r="G19" s="1" t="s">
        <v>26</v>
      </c>
    </row>
    <row r="20" spans="2:10" x14ac:dyDescent="0.45">
      <c r="B20" s="1">
        <v>13</v>
      </c>
      <c r="C20" s="2">
        <f t="shared" si="0"/>
        <v>3205147154.3939667</v>
      </c>
      <c r="D20" s="2">
        <f t="shared" si="1"/>
        <v>1618155963.1238196</v>
      </c>
      <c r="E20" s="2">
        <f t="shared" si="2"/>
        <v>1586991191.2701473</v>
      </c>
      <c r="F20" s="3">
        <f t="shared" si="3"/>
        <v>239583333.33333334</v>
      </c>
      <c r="G20" s="1" t="s">
        <v>27</v>
      </c>
    </row>
    <row r="21" spans="2:10" x14ac:dyDescent="0.45">
      <c r="B21" s="1">
        <v>14</v>
      </c>
      <c r="C21" s="2">
        <f t="shared" si="0"/>
        <v>3205147154.3939667</v>
      </c>
      <c r="D21" s="2">
        <f t="shared" si="1"/>
        <v>1649170619.0836926</v>
      </c>
      <c r="E21" s="2">
        <f t="shared" si="2"/>
        <v>1555976535.3102741</v>
      </c>
      <c r="F21" s="3">
        <f t="shared" si="3"/>
        <v>239583333.33333334</v>
      </c>
      <c r="G21" s="1" t="s">
        <v>27</v>
      </c>
    </row>
    <row r="22" spans="2:10" x14ac:dyDescent="0.45">
      <c r="B22" s="1">
        <v>15</v>
      </c>
      <c r="C22" s="2">
        <f t="shared" si="0"/>
        <v>3205147154.3939667</v>
      </c>
      <c r="D22" s="2">
        <f t="shared" si="1"/>
        <v>1680779722.6161299</v>
      </c>
      <c r="E22" s="2">
        <f t="shared" si="2"/>
        <v>1524367431.7778368</v>
      </c>
      <c r="F22" s="3">
        <f t="shared" si="3"/>
        <v>239583333.33333334</v>
      </c>
      <c r="G22" s="1" t="s">
        <v>27</v>
      </c>
    </row>
    <row r="23" spans="2:10" x14ac:dyDescent="0.45">
      <c r="B23" s="1">
        <v>16</v>
      </c>
      <c r="C23" s="2">
        <f t="shared" si="0"/>
        <v>3205147154.3939667</v>
      </c>
      <c r="D23" s="2">
        <f t="shared" si="1"/>
        <v>1712994667.2996056</v>
      </c>
      <c r="E23" s="2">
        <f t="shared" si="2"/>
        <v>1492152487.0943606</v>
      </c>
      <c r="F23" s="3">
        <f t="shared" si="3"/>
        <v>239583333.33333334</v>
      </c>
      <c r="G23" s="1" t="s">
        <v>27</v>
      </c>
    </row>
    <row r="24" spans="2:10" x14ac:dyDescent="0.45">
      <c r="B24" s="1">
        <v>17</v>
      </c>
      <c r="C24" s="2">
        <f t="shared" si="0"/>
        <v>3205147154.3939667</v>
      </c>
      <c r="D24" s="2">
        <f t="shared" si="1"/>
        <v>1745827065.0895147</v>
      </c>
      <c r="E24" s="2">
        <f t="shared" si="2"/>
        <v>1459320089.3044517</v>
      </c>
      <c r="F24" s="3">
        <f t="shared" si="3"/>
        <v>239583333.33333334</v>
      </c>
      <c r="G24" s="1" t="s">
        <v>27</v>
      </c>
    </row>
    <row r="25" spans="2:10" x14ac:dyDescent="0.45">
      <c r="B25" s="1">
        <v>18</v>
      </c>
      <c r="C25" s="2">
        <f t="shared" si="0"/>
        <v>3205147154.3939667</v>
      </c>
      <c r="D25" s="2">
        <f t="shared" si="1"/>
        <v>1779288750.5037308</v>
      </c>
      <c r="E25" s="2">
        <f t="shared" si="2"/>
        <v>1425858403.8902361</v>
      </c>
      <c r="F25" s="3">
        <f t="shared" si="3"/>
        <v>239583333.33333334</v>
      </c>
      <c r="G25" s="1" t="s">
        <v>27</v>
      </c>
    </row>
    <row r="26" spans="2:10" x14ac:dyDescent="0.45">
      <c r="B26" s="1">
        <v>19</v>
      </c>
      <c r="C26" s="2">
        <f t="shared" si="0"/>
        <v>3205147154.3939667</v>
      </c>
      <c r="D26" s="2">
        <f t="shared" si="1"/>
        <v>1813391784.8883851</v>
      </c>
      <c r="E26" s="2">
        <f t="shared" si="2"/>
        <v>1391755369.5055811</v>
      </c>
      <c r="F26" s="3">
        <f t="shared" si="3"/>
        <v>239583333.33333334</v>
      </c>
      <c r="G26" s="1" t="s">
        <v>27</v>
      </c>
    </row>
    <row r="27" spans="2:10" x14ac:dyDescent="0.45">
      <c r="B27" s="1">
        <v>20</v>
      </c>
      <c r="C27" s="2">
        <f t="shared" si="0"/>
        <v>3205147154.3939667</v>
      </c>
      <c r="D27" s="2">
        <f t="shared" si="1"/>
        <v>1848148460.7654128</v>
      </c>
      <c r="E27" s="2">
        <f t="shared" si="2"/>
        <v>1356998693.6285539</v>
      </c>
      <c r="F27" s="3">
        <f t="shared" si="3"/>
        <v>239583333.33333334</v>
      </c>
      <c r="G27" s="1" t="s">
        <v>27</v>
      </c>
    </row>
    <row r="28" spans="2:10" x14ac:dyDescent="0.45">
      <c r="B28" s="1">
        <v>21</v>
      </c>
      <c r="C28" s="2">
        <f t="shared" si="0"/>
        <v>3205147154.3939667</v>
      </c>
      <c r="D28" s="2">
        <f t="shared" si="1"/>
        <v>1883571306.2634165</v>
      </c>
      <c r="E28" s="2">
        <f t="shared" si="2"/>
        <v>1321575848.1305501</v>
      </c>
      <c r="F28" s="3">
        <f t="shared" si="3"/>
        <v>239583333.33333334</v>
      </c>
      <c r="G28" s="1" t="s">
        <v>27</v>
      </c>
    </row>
    <row r="29" spans="2:10" x14ac:dyDescent="0.45">
      <c r="B29" s="1">
        <v>22</v>
      </c>
      <c r="C29" s="2">
        <f t="shared" si="0"/>
        <v>3205147154.3939667</v>
      </c>
      <c r="D29" s="2">
        <f t="shared" si="1"/>
        <v>1919673089.6334655</v>
      </c>
      <c r="E29" s="2">
        <f t="shared" si="2"/>
        <v>1285474064.7605014</v>
      </c>
      <c r="F29" s="3">
        <f t="shared" si="3"/>
        <v>239583333.33333334</v>
      </c>
      <c r="G29" s="1" t="s">
        <v>27</v>
      </c>
    </row>
    <row r="30" spans="2:10" x14ac:dyDescent="0.45">
      <c r="B30" s="1">
        <v>23</v>
      </c>
      <c r="C30" s="2">
        <f t="shared" si="0"/>
        <v>3205147154.3939667</v>
      </c>
      <c r="D30" s="2">
        <f t="shared" si="1"/>
        <v>1956466823.8514402</v>
      </c>
      <c r="E30" s="2">
        <f t="shared" si="2"/>
        <v>1248680330.5425265</v>
      </c>
      <c r="F30" s="3">
        <f t="shared" si="3"/>
        <v>239583333.33333334</v>
      </c>
      <c r="G30" s="1" t="s">
        <v>27</v>
      </c>
    </row>
    <row r="31" spans="2:10" x14ac:dyDescent="0.45">
      <c r="B31" s="1">
        <v>24</v>
      </c>
      <c r="C31" s="2">
        <f t="shared" si="0"/>
        <v>3205147154.3939667</v>
      </c>
      <c r="D31" s="2">
        <f t="shared" si="1"/>
        <v>1993965771.3085928</v>
      </c>
      <c r="E31" s="2">
        <f t="shared" si="2"/>
        <v>1211181383.0853739</v>
      </c>
      <c r="F31" s="3">
        <f t="shared" si="3"/>
        <v>239583333.33333334</v>
      </c>
      <c r="G31" s="1" t="s">
        <v>27</v>
      </c>
    </row>
    <row r="32" spans="2:10" x14ac:dyDescent="0.45">
      <c r="B32" s="1">
        <v>25</v>
      </c>
      <c r="C32" s="2">
        <f t="shared" si="0"/>
        <v>3205147154.3939667</v>
      </c>
      <c r="D32" s="2">
        <f t="shared" si="1"/>
        <v>2032183448.5920074</v>
      </c>
      <c r="E32" s="2">
        <f t="shared" si="2"/>
        <v>1172963705.8019593</v>
      </c>
      <c r="F32" s="3">
        <f t="shared" si="3"/>
        <v>239583333.33333334</v>
      </c>
      <c r="G32" s="1" t="s">
        <v>27</v>
      </c>
    </row>
    <row r="33" spans="2:7" x14ac:dyDescent="0.45">
      <c r="B33" s="1">
        <v>26</v>
      </c>
      <c r="C33" s="2">
        <f t="shared" si="0"/>
        <v>3205147154.3939667</v>
      </c>
      <c r="D33" s="2">
        <f t="shared" si="1"/>
        <v>2071133631.3566875</v>
      </c>
      <c r="E33" s="2">
        <f t="shared" si="2"/>
        <v>1134013523.0372791</v>
      </c>
      <c r="F33" s="3">
        <f t="shared" si="3"/>
        <v>239583333.33333334</v>
      </c>
      <c r="G33" s="1" t="s">
        <v>27</v>
      </c>
    </row>
    <row r="34" spans="2:7" x14ac:dyDescent="0.45">
      <c r="B34" s="1">
        <v>27</v>
      </c>
      <c r="C34" s="2">
        <f t="shared" si="0"/>
        <v>3205147154.3939667</v>
      </c>
      <c r="D34" s="2">
        <f t="shared" si="1"/>
        <v>2110830359.291024</v>
      </c>
      <c r="E34" s="2">
        <f t="shared" si="2"/>
        <v>1094316795.1029425</v>
      </c>
      <c r="F34" s="3">
        <f t="shared" si="3"/>
        <v>239583333.33333334</v>
      </c>
      <c r="G34" s="1" t="s">
        <v>27</v>
      </c>
    </row>
    <row r="35" spans="2:7" x14ac:dyDescent="0.45">
      <c r="B35" s="1">
        <v>28</v>
      </c>
      <c r="C35" s="2">
        <f t="shared" si="0"/>
        <v>3205147154.3939667</v>
      </c>
      <c r="D35" s="2">
        <f t="shared" si="1"/>
        <v>2151287941.1774354</v>
      </c>
      <c r="E35" s="2">
        <f t="shared" si="2"/>
        <v>1053859213.2165313</v>
      </c>
      <c r="F35" s="3">
        <f t="shared" si="3"/>
        <v>239583333.33333334</v>
      </c>
      <c r="G35" s="1" t="s">
        <v>27</v>
      </c>
    </row>
    <row r="36" spans="2:7" x14ac:dyDescent="0.45">
      <c r="B36" s="1">
        <v>29</v>
      </c>
      <c r="C36" s="2">
        <f t="shared" si="0"/>
        <v>3205147154.3939667</v>
      </c>
      <c r="D36" s="2">
        <f t="shared" si="1"/>
        <v>2192520960.0500031</v>
      </c>
      <c r="E36" s="2">
        <f t="shared" si="2"/>
        <v>1012626194.3439637</v>
      </c>
      <c r="F36" s="3">
        <f t="shared" si="3"/>
        <v>239583333.33333334</v>
      </c>
      <c r="G36" s="1" t="s">
        <v>27</v>
      </c>
    </row>
    <row r="37" spans="2:7" x14ac:dyDescent="0.45">
      <c r="B37" s="1">
        <v>30</v>
      </c>
      <c r="C37" s="2">
        <f t="shared" si="0"/>
        <v>3205147154.3939667</v>
      </c>
      <c r="D37" s="2">
        <f t="shared" si="1"/>
        <v>2234544278.4509611</v>
      </c>
      <c r="E37" s="2">
        <f t="shared" si="2"/>
        <v>970602875.94300532</v>
      </c>
      <c r="F37" s="3">
        <f t="shared" si="3"/>
        <v>239583333.33333334</v>
      </c>
      <c r="G37" s="1" t="s">
        <v>27</v>
      </c>
    </row>
    <row r="38" spans="2:7" x14ac:dyDescent="0.45">
      <c r="B38" s="1">
        <v>31</v>
      </c>
      <c r="C38" s="2">
        <f t="shared" si="0"/>
        <v>3205147154.3939667</v>
      </c>
      <c r="D38" s="2">
        <f t="shared" si="1"/>
        <v>2277373043.7879381</v>
      </c>
      <c r="E38" s="2">
        <f t="shared" si="2"/>
        <v>927774110.60602856</v>
      </c>
      <c r="F38" s="3">
        <f t="shared" si="3"/>
        <v>239583333.33333334</v>
      </c>
      <c r="G38" s="1" t="s">
        <v>27</v>
      </c>
    </row>
    <row r="39" spans="2:7" x14ac:dyDescent="0.45">
      <c r="B39" s="1">
        <v>32</v>
      </c>
      <c r="C39" s="2">
        <f t="shared" si="0"/>
        <v>3205147154.3939667</v>
      </c>
      <c r="D39" s="2">
        <f t="shared" si="1"/>
        <v>2321022693.7938738</v>
      </c>
      <c r="E39" s="2">
        <f t="shared" si="2"/>
        <v>884124460.60009301</v>
      </c>
      <c r="F39" s="3">
        <f t="shared" si="3"/>
        <v>239583333.33333334</v>
      </c>
      <c r="G39" s="1" t="s">
        <v>27</v>
      </c>
    </row>
    <row r="40" spans="2:7" x14ac:dyDescent="0.45">
      <c r="B40" s="1">
        <v>33</v>
      </c>
      <c r="C40" s="2">
        <f t="shared" si="0"/>
        <v>3205147154.3939667</v>
      </c>
      <c r="D40" s="2">
        <f t="shared" si="1"/>
        <v>2365508962.0915895</v>
      </c>
      <c r="E40" s="2">
        <f t="shared" si="2"/>
        <v>839638192.30237722</v>
      </c>
      <c r="F40" s="3">
        <f t="shared" si="3"/>
        <v>239583333.33333334</v>
      </c>
      <c r="G40" s="1" t="s">
        <v>27</v>
      </c>
    </row>
    <row r="41" spans="2:7" x14ac:dyDescent="0.45">
      <c r="B41" s="1">
        <v>34</v>
      </c>
      <c r="C41" s="2">
        <f t="shared" si="0"/>
        <v>3205147154.3939667</v>
      </c>
      <c r="D41" s="2">
        <f t="shared" si="1"/>
        <v>2410847883.8650112</v>
      </c>
      <c r="E41" s="2">
        <f t="shared" si="2"/>
        <v>794299270.5289551</v>
      </c>
      <c r="F41" s="3">
        <f t="shared" si="3"/>
        <v>239583333.33333334</v>
      </c>
      <c r="G41" s="1" t="s">
        <v>27</v>
      </c>
    </row>
    <row r="42" spans="2:7" x14ac:dyDescent="0.45">
      <c r="B42" s="1">
        <v>35</v>
      </c>
      <c r="C42" s="2">
        <f t="shared" si="0"/>
        <v>3205147154.3939667</v>
      </c>
      <c r="D42" s="2">
        <f t="shared" si="1"/>
        <v>2457055801.639091</v>
      </c>
      <c r="E42" s="2">
        <f t="shared" si="2"/>
        <v>748091352.75487578</v>
      </c>
      <c r="F42" s="3">
        <f t="shared" si="3"/>
        <v>239583333.33333334</v>
      </c>
      <c r="G42" s="1" t="s">
        <v>27</v>
      </c>
    </row>
    <row r="43" spans="2:7" x14ac:dyDescent="0.45">
      <c r="B43" s="1">
        <v>36</v>
      </c>
      <c r="C43" s="2">
        <f t="shared" si="0"/>
        <v>3205147154.3939667</v>
      </c>
      <c r="D43" s="2">
        <f t="shared" si="1"/>
        <v>2504149371.170507</v>
      </c>
      <c r="E43" s="2">
        <f t="shared" si="2"/>
        <v>700997783.22345972</v>
      </c>
      <c r="F43" s="3">
        <f t="shared" si="3"/>
        <v>239583333.33333334</v>
      </c>
      <c r="G43" s="1" t="s">
        <v>27</v>
      </c>
    </row>
    <row r="44" spans="2:7" x14ac:dyDescent="0.45">
      <c r="B44" s="1">
        <v>37</v>
      </c>
      <c r="C44" s="2">
        <f t="shared" si="0"/>
        <v>3205147154.3939667</v>
      </c>
      <c r="D44" s="2">
        <f t="shared" si="1"/>
        <v>2552145567.4512749</v>
      </c>
      <c r="E44" s="2">
        <f t="shared" si="2"/>
        <v>653001586.94269168</v>
      </c>
      <c r="F44" s="3">
        <f t="shared" si="3"/>
        <v>239583333.33333334</v>
      </c>
      <c r="G44" s="1" t="s">
        <v>27</v>
      </c>
    </row>
    <row r="45" spans="2:7" x14ac:dyDescent="0.45">
      <c r="B45" s="1">
        <v>38</v>
      </c>
      <c r="C45" s="2">
        <f t="shared" si="0"/>
        <v>3205147154.3939667</v>
      </c>
      <c r="D45" s="2">
        <f t="shared" si="1"/>
        <v>2601061690.8274245</v>
      </c>
      <c r="E45" s="2">
        <f t="shared" si="2"/>
        <v>604085463.56654227</v>
      </c>
      <c r="F45" s="3">
        <f t="shared" si="3"/>
        <v>239583333.33333334</v>
      </c>
      <c r="G45" s="1" t="s">
        <v>27</v>
      </c>
    </row>
    <row r="46" spans="2:7" x14ac:dyDescent="0.45">
      <c r="B46" s="1">
        <v>39</v>
      </c>
      <c r="C46" s="2">
        <f t="shared" si="0"/>
        <v>3205147154.3939667</v>
      </c>
      <c r="D46" s="2">
        <f t="shared" si="1"/>
        <v>2650915373.2349501</v>
      </c>
      <c r="E46" s="2">
        <f t="shared" si="2"/>
        <v>554231781.15901661</v>
      </c>
      <c r="F46" s="3">
        <f t="shared" si="3"/>
        <v>239583333.33333334</v>
      </c>
      <c r="G46" s="1" t="s">
        <v>27</v>
      </c>
    </row>
    <row r="47" spans="2:7" x14ac:dyDescent="0.45">
      <c r="B47" s="1">
        <v>40</v>
      </c>
      <c r="C47" s="2">
        <f t="shared" si="0"/>
        <v>3205147154.3939667</v>
      </c>
      <c r="D47" s="2">
        <f t="shared" si="1"/>
        <v>2701724584.5552864</v>
      </c>
      <c r="E47" s="2">
        <f t="shared" si="2"/>
        <v>503422569.83867991</v>
      </c>
      <c r="F47" s="3">
        <f t="shared" si="3"/>
        <v>239583333.33333334</v>
      </c>
      <c r="G47" s="1" t="s">
        <v>27</v>
      </c>
    </row>
    <row r="48" spans="2:7" x14ac:dyDescent="0.45">
      <c r="B48" s="1">
        <v>41</v>
      </c>
      <c r="C48" s="2">
        <f t="shared" si="0"/>
        <v>3205147154.3939667</v>
      </c>
      <c r="D48" s="2">
        <f t="shared" si="1"/>
        <v>2753507639.0925961</v>
      </c>
      <c r="E48" s="2">
        <f t="shared" si="2"/>
        <v>451639515.30137044</v>
      </c>
      <c r="F48" s="3">
        <f t="shared" si="3"/>
        <v>239583333.33333334</v>
      </c>
      <c r="G48" s="1" t="s">
        <v>27</v>
      </c>
    </row>
    <row r="49" spans="2:7" x14ac:dyDescent="0.45">
      <c r="B49" s="1">
        <v>42</v>
      </c>
      <c r="C49" s="2">
        <f t="shared" si="0"/>
        <v>3205147154.3939667</v>
      </c>
      <c r="D49" s="2">
        <f t="shared" si="1"/>
        <v>2806283202.1752043</v>
      </c>
      <c r="E49" s="2">
        <f t="shared" si="2"/>
        <v>398863952.21876228</v>
      </c>
      <c r="F49" s="3">
        <f t="shared" si="3"/>
        <v>239583333.33333334</v>
      </c>
      <c r="G49" s="1" t="s">
        <v>27</v>
      </c>
    </row>
    <row r="50" spans="2:7" x14ac:dyDescent="0.45">
      <c r="B50" s="1">
        <v>43</v>
      </c>
      <c r="C50" s="2">
        <f t="shared" si="0"/>
        <v>3205147154.3939667</v>
      </c>
      <c r="D50" s="2">
        <f t="shared" si="1"/>
        <v>2860070296.8835626</v>
      </c>
      <c r="E50" s="2">
        <f t="shared" si="2"/>
        <v>345076857.51040417</v>
      </c>
      <c r="F50" s="3">
        <f t="shared" si="3"/>
        <v>239583333.33333334</v>
      </c>
      <c r="G50" s="1" t="s">
        <v>27</v>
      </c>
    </row>
    <row r="51" spans="2:7" x14ac:dyDescent="0.45">
      <c r="B51" s="1">
        <v>44</v>
      </c>
      <c r="C51" s="2">
        <f t="shared" si="0"/>
        <v>3205147154.3939667</v>
      </c>
      <c r="D51" s="2">
        <f t="shared" si="1"/>
        <v>2914888310.9071641</v>
      </c>
      <c r="E51" s="2">
        <f t="shared" si="2"/>
        <v>290258843.48680252</v>
      </c>
      <c r="F51" s="3">
        <f t="shared" si="3"/>
        <v>239583333.33333334</v>
      </c>
      <c r="G51" s="1" t="s">
        <v>27</v>
      </c>
    </row>
    <row r="52" spans="2:7" x14ac:dyDescent="0.45">
      <c r="B52" s="1">
        <v>45</v>
      </c>
      <c r="C52" s="2">
        <f t="shared" si="0"/>
        <v>3205147154.3939667</v>
      </c>
      <c r="D52" s="2">
        <f t="shared" si="1"/>
        <v>2970757003.5328846</v>
      </c>
      <c r="E52" s="2">
        <f t="shared" si="2"/>
        <v>234390150.8610819</v>
      </c>
      <c r="F52" s="3">
        <f t="shared" si="3"/>
        <v>239583333.33333334</v>
      </c>
      <c r="G52" s="1" t="s">
        <v>27</v>
      </c>
    </row>
    <row r="53" spans="2:7" x14ac:dyDescent="0.45">
      <c r="B53" s="1">
        <v>46</v>
      </c>
      <c r="C53" s="2">
        <f t="shared" si="0"/>
        <v>3205147154.3939667</v>
      </c>
      <c r="D53" s="2">
        <f t="shared" si="1"/>
        <v>3027696512.7672653</v>
      </c>
      <c r="E53" s="2">
        <f t="shared" si="2"/>
        <v>177450641.62670159</v>
      </c>
      <c r="F53" s="3">
        <f t="shared" si="3"/>
        <v>239583333.33333334</v>
      </c>
      <c r="G53" s="1" t="s">
        <v>27</v>
      </c>
    </row>
    <row r="54" spans="2:7" x14ac:dyDescent="0.45">
      <c r="B54" s="1">
        <v>47</v>
      </c>
      <c r="C54" s="2">
        <f t="shared" si="0"/>
        <v>3205147154.3939667</v>
      </c>
      <c r="D54" s="2">
        <f t="shared" si="1"/>
        <v>3085727362.595304</v>
      </c>
      <c r="E54" s="2">
        <f t="shared" si="2"/>
        <v>119419791.79866232</v>
      </c>
      <c r="F54" s="3">
        <f t="shared" si="3"/>
        <v>239583333.33333334</v>
      </c>
      <c r="G54" s="1" t="s">
        <v>27</v>
      </c>
    </row>
    <row r="55" spans="2:7" x14ac:dyDescent="0.45">
      <c r="B55" s="1">
        <v>48</v>
      </c>
      <c r="C55" s="2">
        <f t="shared" si="0"/>
        <v>3205147154.3939667</v>
      </c>
      <c r="D55" s="2">
        <f t="shared" si="1"/>
        <v>3144870470.3783808</v>
      </c>
      <c r="E55" s="2">
        <f t="shared" si="2"/>
        <v>60276684.015585646</v>
      </c>
      <c r="F55" s="3">
        <f t="shared" si="3"/>
        <v>239583333.33333334</v>
      </c>
      <c r="G55" s="1" t="s">
        <v>27</v>
      </c>
    </row>
    <row r="56" spans="2:7" x14ac:dyDescent="0.45">
      <c r="C56" s="3">
        <f>SUM(C8:C55)</f>
        <v>153847063410.91046</v>
      </c>
      <c r="D56" s="3">
        <f>SUM(D8:D55)</f>
        <v>100000000000.00003</v>
      </c>
      <c r="E56" s="3">
        <f>SUM(E8:E55)</f>
        <v>53847063410.910362</v>
      </c>
      <c r="F56" s="3">
        <f>SUM(F8:F55)</f>
        <v>11500000000.000004</v>
      </c>
    </row>
  </sheetData>
  <mergeCells count="1">
    <mergeCell ref="H6:J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617FD-8927-426D-A543-792E03B891DB}">
  <dimension ref="B1:J56"/>
  <sheetViews>
    <sheetView rightToLeft="1" tabSelected="1" zoomScale="160" zoomScaleNormal="160" workbookViewId="0">
      <selection activeCell="F22" sqref="F22"/>
    </sheetView>
  </sheetViews>
  <sheetFormatPr defaultRowHeight="18" x14ac:dyDescent="0.45"/>
  <cols>
    <col min="1" max="2" width="9.140625" style="1"/>
    <col min="3" max="5" width="17.7109375" style="1" bestFit="1" customWidth="1"/>
    <col min="6" max="6" width="15.5703125" style="1" bestFit="1" customWidth="1"/>
    <col min="7" max="7" width="14.28515625" style="1" customWidth="1"/>
    <col min="8" max="8" width="19" style="1" customWidth="1"/>
    <col min="9" max="10" width="15.5703125" style="1" bestFit="1" customWidth="1"/>
    <col min="11" max="16384" width="9.140625" style="1"/>
  </cols>
  <sheetData>
    <row r="1" spans="2:10" x14ac:dyDescent="0.45">
      <c r="B1" s="1" t="s">
        <v>0</v>
      </c>
      <c r="E1" s="1" t="s">
        <v>1</v>
      </c>
    </row>
    <row r="2" spans="2:10" x14ac:dyDescent="0.45">
      <c r="B2" s="1" t="s">
        <v>2</v>
      </c>
      <c r="E2" s="1" t="s">
        <v>3</v>
      </c>
      <c r="H2" s="1" t="s">
        <v>7</v>
      </c>
      <c r="I2" s="1" t="s">
        <v>8</v>
      </c>
    </row>
    <row r="3" spans="2:10" x14ac:dyDescent="0.45">
      <c r="B3" s="1" t="s">
        <v>4</v>
      </c>
      <c r="E3" s="2">
        <v>100000000000</v>
      </c>
    </row>
    <row r="4" spans="2:10" x14ac:dyDescent="0.45">
      <c r="B4" s="1" t="s">
        <v>5</v>
      </c>
      <c r="E4" s="1">
        <v>48</v>
      </c>
      <c r="H4" s="3">
        <f>E3*E5/2</f>
        <v>11500000000</v>
      </c>
    </row>
    <row r="5" spans="2:10" x14ac:dyDescent="0.45">
      <c r="B5" s="1" t="s">
        <v>6</v>
      </c>
      <c r="E5" s="4">
        <v>0.23</v>
      </c>
    </row>
    <row r="6" spans="2:10" x14ac:dyDescent="0.45">
      <c r="H6" s="5" t="s">
        <v>30</v>
      </c>
      <c r="I6" s="5"/>
      <c r="J6" s="5"/>
    </row>
    <row r="7" spans="2:10" x14ac:dyDescent="0.45">
      <c r="B7" s="1" t="s">
        <v>9</v>
      </c>
      <c r="C7" s="1" t="s">
        <v>10</v>
      </c>
      <c r="D7" s="1" t="s">
        <v>11</v>
      </c>
      <c r="E7" s="1" t="s">
        <v>12</v>
      </c>
      <c r="F7" s="1" t="s">
        <v>13</v>
      </c>
      <c r="G7" s="1" t="s">
        <v>25</v>
      </c>
      <c r="H7" s="6" t="s">
        <v>15</v>
      </c>
      <c r="I7" s="6" t="s">
        <v>16</v>
      </c>
      <c r="J7" s="6" t="s">
        <v>17</v>
      </c>
    </row>
    <row r="8" spans="2:10" x14ac:dyDescent="0.45">
      <c r="B8" s="1">
        <v>1</v>
      </c>
      <c r="C8" s="2">
        <f>PMT($E$5/12,$E$4,-$E$3)</f>
        <v>3205147154.3939667</v>
      </c>
      <c r="D8" s="2">
        <f>PPMT($E$5/12,B8,$E$4,-$E$3)</f>
        <v>1288480487.7272995</v>
      </c>
      <c r="E8" s="2">
        <f>IPMT($E$5/12,B8,$E$4,-$E$3)</f>
        <v>1916666666.666667</v>
      </c>
      <c r="F8" s="2">
        <f>H4/E4</f>
        <v>239583333.33333334</v>
      </c>
      <c r="G8" s="1" t="s">
        <v>26</v>
      </c>
      <c r="H8" s="6" t="s">
        <v>18</v>
      </c>
      <c r="I8" s="7">
        <f>E3</f>
        <v>100000000000</v>
      </c>
      <c r="J8" s="6"/>
    </row>
    <row r="9" spans="2:10" x14ac:dyDescent="0.45">
      <c r="B9" s="1">
        <v>2</v>
      </c>
      <c r="C9" s="2">
        <f t="shared" ref="C9:C55" si="0">PMT($E$5/12,$E$4,-$E$3)</f>
        <v>3205147154.3939667</v>
      </c>
      <c r="D9" s="2">
        <f t="shared" ref="D9:D55" si="1">PPMT($E$5/12,B9,$E$4,-$E$3)</f>
        <v>1313176363.7420726</v>
      </c>
      <c r="E9" s="2">
        <f t="shared" ref="E9:E55" si="2">IPMT($E$5/12,B9,$E$4,-$E$3)</f>
        <v>1891970790.6518943</v>
      </c>
      <c r="F9" s="3">
        <f>F8</f>
        <v>239583333.33333334</v>
      </c>
      <c r="G9" s="1" t="s">
        <v>26</v>
      </c>
      <c r="H9" s="6" t="s">
        <v>19</v>
      </c>
      <c r="I9" s="7">
        <f>E56+H4</f>
        <v>65347063410.910362</v>
      </c>
      <c r="J9" s="6"/>
    </row>
    <row r="10" spans="2:10" x14ac:dyDescent="0.45">
      <c r="B10" s="1">
        <v>3</v>
      </c>
      <c r="C10" s="2">
        <f t="shared" si="0"/>
        <v>3205147154.3939667</v>
      </c>
      <c r="D10" s="2">
        <f t="shared" si="1"/>
        <v>1338345577.3804624</v>
      </c>
      <c r="E10" s="2">
        <f t="shared" si="2"/>
        <v>1866801577.0135045</v>
      </c>
      <c r="F10" s="3">
        <f t="shared" ref="F10:F55" si="3">F9</f>
        <v>239583333.33333334</v>
      </c>
      <c r="G10" s="1" t="s">
        <v>26</v>
      </c>
      <c r="H10" s="6" t="s">
        <v>20</v>
      </c>
      <c r="I10" s="6"/>
      <c r="J10" s="7">
        <f>I8+I9+H4</f>
        <v>176847063410.91037</v>
      </c>
    </row>
    <row r="11" spans="2:10" x14ac:dyDescent="0.45">
      <c r="B11" s="1">
        <v>4</v>
      </c>
      <c r="C11" s="2">
        <f t="shared" si="0"/>
        <v>3205147154.3939667</v>
      </c>
      <c r="D11" s="2">
        <f t="shared" si="1"/>
        <v>1363997200.9469211</v>
      </c>
      <c r="E11" s="2">
        <f t="shared" si="2"/>
        <v>1841149953.4470453</v>
      </c>
      <c r="F11" s="3">
        <f t="shared" si="3"/>
        <v>239583333.33333334</v>
      </c>
      <c r="G11" s="1" t="s">
        <v>26</v>
      </c>
    </row>
    <row r="12" spans="2:10" x14ac:dyDescent="0.45">
      <c r="B12" s="1">
        <v>5</v>
      </c>
      <c r="C12" s="2">
        <f t="shared" si="0"/>
        <v>3205147154.3939667</v>
      </c>
      <c r="D12" s="2">
        <f t="shared" si="1"/>
        <v>1390140480.6317372</v>
      </c>
      <c r="E12" s="2">
        <f t="shared" si="2"/>
        <v>1815006673.7622297</v>
      </c>
      <c r="F12" s="3">
        <f t="shared" si="3"/>
        <v>239583333.33333334</v>
      </c>
      <c r="G12" s="1" t="s">
        <v>26</v>
      </c>
      <c r="H12" s="1" t="s">
        <v>31</v>
      </c>
    </row>
    <row r="13" spans="2:10" x14ac:dyDescent="0.45">
      <c r="B13" s="1">
        <v>6</v>
      </c>
      <c r="C13" s="2">
        <f t="shared" si="0"/>
        <v>3205147154.3939667</v>
      </c>
      <c r="D13" s="2">
        <f t="shared" si="1"/>
        <v>1416784839.8438456</v>
      </c>
      <c r="E13" s="2">
        <f t="shared" si="2"/>
        <v>1788362314.5501213</v>
      </c>
      <c r="F13" s="3">
        <f t="shared" si="3"/>
        <v>239583333.33333334</v>
      </c>
      <c r="G13" s="1" t="s">
        <v>26</v>
      </c>
      <c r="H13" s="5" t="s">
        <v>33</v>
      </c>
      <c r="I13" s="5"/>
      <c r="J13" s="5"/>
    </row>
    <row r="14" spans="2:10" x14ac:dyDescent="0.45">
      <c r="B14" s="1">
        <v>7</v>
      </c>
      <c r="C14" s="2">
        <f t="shared" si="0"/>
        <v>3205147154.3939667</v>
      </c>
      <c r="D14" s="2">
        <f t="shared" si="1"/>
        <v>1443939882.6075194</v>
      </c>
      <c r="E14" s="2">
        <f t="shared" si="2"/>
        <v>1761207271.7864473</v>
      </c>
      <c r="F14" s="3">
        <f t="shared" si="3"/>
        <v>239583333.33333334</v>
      </c>
      <c r="G14" s="1" t="s">
        <v>26</v>
      </c>
      <c r="H14" s="6" t="s">
        <v>15</v>
      </c>
      <c r="I14" s="6" t="s">
        <v>16</v>
      </c>
      <c r="J14" s="6" t="s">
        <v>17</v>
      </c>
    </row>
    <row r="15" spans="2:10" x14ac:dyDescent="0.45">
      <c r="B15" s="1">
        <v>8</v>
      </c>
      <c r="C15" s="2">
        <f t="shared" si="0"/>
        <v>3205147154.3939667</v>
      </c>
      <c r="D15" s="2">
        <f t="shared" si="1"/>
        <v>1471615397.0241632</v>
      </c>
      <c r="E15" s="2">
        <f t="shared" si="2"/>
        <v>1733531757.369803</v>
      </c>
      <c r="F15" s="3">
        <f t="shared" si="3"/>
        <v>239583333.33333334</v>
      </c>
      <c r="G15" s="1" t="s">
        <v>26</v>
      </c>
      <c r="H15" s="6" t="s">
        <v>32</v>
      </c>
      <c r="I15" s="7">
        <f>H4/2</f>
        <v>5750000000</v>
      </c>
      <c r="J15" s="6"/>
    </row>
    <row r="16" spans="2:10" x14ac:dyDescent="0.45">
      <c r="B16" s="1">
        <v>9</v>
      </c>
      <c r="C16" s="2">
        <f t="shared" si="0"/>
        <v>3205147154.3939667</v>
      </c>
      <c r="D16" s="2">
        <f t="shared" si="1"/>
        <v>1499821358.8004599</v>
      </c>
      <c r="E16" s="2">
        <f t="shared" si="2"/>
        <v>1705325795.5935063</v>
      </c>
      <c r="F16" s="3">
        <f t="shared" si="3"/>
        <v>239583333.33333334</v>
      </c>
      <c r="G16" s="1" t="s">
        <v>26</v>
      </c>
      <c r="H16" s="6" t="str">
        <f>H9</f>
        <v>پیش پرداخت سنوات آتی</v>
      </c>
      <c r="I16" s="7"/>
      <c r="J16" s="7">
        <f>I15</f>
        <v>5750000000</v>
      </c>
    </row>
    <row r="17" spans="2:10" x14ac:dyDescent="0.45">
      <c r="B17" s="1">
        <v>10</v>
      </c>
      <c r="C17" s="2">
        <f t="shared" si="0"/>
        <v>3205147154.3939667</v>
      </c>
      <c r="D17" s="2">
        <f t="shared" si="1"/>
        <v>1528567934.844135</v>
      </c>
      <c r="E17" s="2">
        <f t="shared" si="2"/>
        <v>1676579219.5498314</v>
      </c>
      <c r="F17" s="3">
        <f t="shared" si="3"/>
        <v>239583333.33333334</v>
      </c>
      <c r="G17" s="1" t="s">
        <v>26</v>
      </c>
      <c r="H17" s="6"/>
      <c r="I17" s="6"/>
      <c r="J17" s="7"/>
    </row>
    <row r="18" spans="2:10" x14ac:dyDescent="0.45">
      <c r="B18" s="1">
        <v>11</v>
      </c>
      <c r="C18" s="2">
        <f t="shared" si="0"/>
        <v>3205147154.3939667</v>
      </c>
      <c r="D18" s="2">
        <f t="shared" si="1"/>
        <v>1557865486.928648</v>
      </c>
      <c r="E18" s="2">
        <f t="shared" si="2"/>
        <v>1647281667.4653187</v>
      </c>
      <c r="F18" s="3">
        <f t="shared" si="3"/>
        <v>239583333.33333334</v>
      </c>
      <c r="G18" s="1" t="s">
        <v>26</v>
      </c>
    </row>
    <row r="19" spans="2:10" x14ac:dyDescent="0.45">
      <c r="B19" s="1">
        <v>12</v>
      </c>
      <c r="C19" s="2">
        <f t="shared" si="0"/>
        <v>3205147154.3939667</v>
      </c>
      <c r="D19" s="2">
        <f t="shared" si="1"/>
        <v>1587724575.4281137</v>
      </c>
      <c r="E19" s="2">
        <f t="shared" si="2"/>
        <v>1617422578.965853</v>
      </c>
      <c r="F19" s="3">
        <f t="shared" si="3"/>
        <v>239583333.33333334</v>
      </c>
      <c r="G19" s="1" t="s">
        <v>26</v>
      </c>
      <c r="H19" s="1" t="s">
        <v>21</v>
      </c>
      <c r="I19" s="3">
        <f>J10</f>
        <v>176847063410.91037</v>
      </c>
    </row>
    <row r="20" spans="2:10" x14ac:dyDescent="0.45">
      <c r="B20" s="1">
        <v>13</v>
      </c>
      <c r="C20" s="2">
        <f t="shared" si="0"/>
        <v>3205147154.3939667</v>
      </c>
      <c r="D20" s="2">
        <f t="shared" si="1"/>
        <v>1618155963.1238196</v>
      </c>
      <c r="E20" s="2">
        <f t="shared" si="2"/>
        <v>1586991191.2701473</v>
      </c>
      <c r="F20" s="3">
        <f t="shared" si="3"/>
        <v>239583333.33333334</v>
      </c>
      <c r="G20" s="1" t="s">
        <v>27</v>
      </c>
      <c r="H20" s="1" t="s">
        <v>22</v>
      </c>
    </row>
    <row r="21" spans="2:10" x14ac:dyDescent="0.45">
      <c r="B21" s="1">
        <v>14</v>
      </c>
      <c r="C21" s="2">
        <f t="shared" si="0"/>
        <v>3205147154.3939667</v>
      </c>
      <c r="D21" s="2">
        <f t="shared" si="1"/>
        <v>1649170619.0836926</v>
      </c>
      <c r="E21" s="2">
        <f t="shared" si="2"/>
        <v>1555976535.3102741</v>
      </c>
      <c r="F21" s="3">
        <f t="shared" si="3"/>
        <v>239583333.33333334</v>
      </c>
      <c r="G21" s="1" t="s">
        <v>27</v>
      </c>
      <c r="H21" s="1" t="s">
        <v>23</v>
      </c>
      <c r="I21" s="3">
        <f>-I9</f>
        <v>-65347063410.910362</v>
      </c>
    </row>
    <row r="22" spans="2:10" x14ac:dyDescent="0.45">
      <c r="B22" s="1">
        <v>15</v>
      </c>
      <c r="C22" s="2">
        <f t="shared" si="0"/>
        <v>3205147154.3939667</v>
      </c>
      <c r="D22" s="2">
        <f t="shared" si="1"/>
        <v>1680779722.6161299</v>
      </c>
      <c r="E22" s="2">
        <f t="shared" si="2"/>
        <v>1524367431.7778368</v>
      </c>
      <c r="F22" s="3">
        <f t="shared" si="3"/>
        <v>239583333.33333334</v>
      </c>
      <c r="G22" s="1" t="s">
        <v>27</v>
      </c>
      <c r="H22" s="1" t="s">
        <v>24</v>
      </c>
      <c r="I22" s="8">
        <f>I19+I21</f>
        <v>111500000000</v>
      </c>
    </row>
    <row r="23" spans="2:10" x14ac:dyDescent="0.45">
      <c r="B23" s="1">
        <v>16</v>
      </c>
      <c r="C23" s="2">
        <f t="shared" si="0"/>
        <v>3205147154.3939667</v>
      </c>
      <c r="D23" s="2">
        <f t="shared" si="1"/>
        <v>1712994667.2996056</v>
      </c>
      <c r="E23" s="2">
        <f t="shared" si="2"/>
        <v>1492152487.0943606</v>
      </c>
      <c r="F23" s="3">
        <f t="shared" si="3"/>
        <v>239583333.33333334</v>
      </c>
      <c r="G23" s="1" t="s">
        <v>27</v>
      </c>
      <c r="H23" s="1" t="s">
        <v>26</v>
      </c>
      <c r="I23" s="3">
        <f>SUM(D8:D19)</f>
        <v>17200459585.90538</v>
      </c>
      <c r="J23" s="1" t="s">
        <v>28</v>
      </c>
    </row>
    <row r="24" spans="2:10" x14ac:dyDescent="0.45">
      <c r="B24" s="1">
        <v>17</v>
      </c>
      <c r="C24" s="2">
        <f t="shared" si="0"/>
        <v>3205147154.3939667</v>
      </c>
      <c r="D24" s="2">
        <f t="shared" si="1"/>
        <v>1745827065.0895147</v>
      </c>
      <c r="E24" s="2">
        <f t="shared" si="2"/>
        <v>1459320089.3044517</v>
      </c>
      <c r="F24" s="3">
        <f t="shared" si="3"/>
        <v>239583333.33333334</v>
      </c>
      <c r="G24" s="1" t="s">
        <v>27</v>
      </c>
      <c r="H24" s="1" t="s">
        <v>27</v>
      </c>
      <c r="I24" s="3">
        <f>I22-I23</f>
        <v>94299540414.09462</v>
      </c>
      <c r="J24" s="1" t="s">
        <v>29</v>
      </c>
    </row>
    <row r="25" spans="2:10" x14ac:dyDescent="0.45">
      <c r="B25" s="1">
        <v>18</v>
      </c>
      <c r="C25" s="2">
        <f t="shared" si="0"/>
        <v>3205147154.3939667</v>
      </c>
      <c r="D25" s="2">
        <f t="shared" si="1"/>
        <v>1779288750.5037308</v>
      </c>
      <c r="E25" s="2">
        <f t="shared" si="2"/>
        <v>1425858403.8902361</v>
      </c>
      <c r="F25" s="3">
        <f t="shared" si="3"/>
        <v>239583333.33333334</v>
      </c>
      <c r="G25" s="1" t="s">
        <v>27</v>
      </c>
    </row>
    <row r="26" spans="2:10" x14ac:dyDescent="0.45">
      <c r="B26" s="1">
        <v>19</v>
      </c>
      <c r="C26" s="2">
        <f t="shared" si="0"/>
        <v>3205147154.3939667</v>
      </c>
      <c r="D26" s="2">
        <f t="shared" si="1"/>
        <v>1813391784.8883851</v>
      </c>
      <c r="E26" s="2">
        <f t="shared" si="2"/>
        <v>1391755369.5055811</v>
      </c>
      <c r="F26" s="3">
        <f t="shared" si="3"/>
        <v>239583333.33333334</v>
      </c>
      <c r="G26" s="1" t="s">
        <v>27</v>
      </c>
    </row>
    <row r="27" spans="2:10" x14ac:dyDescent="0.45">
      <c r="B27" s="1">
        <v>20</v>
      </c>
      <c r="C27" s="2">
        <f t="shared" si="0"/>
        <v>3205147154.3939667</v>
      </c>
      <c r="D27" s="2">
        <f t="shared" si="1"/>
        <v>1848148460.7654128</v>
      </c>
      <c r="E27" s="2">
        <f t="shared" si="2"/>
        <v>1356998693.6285539</v>
      </c>
      <c r="F27" s="3">
        <f t="shared" si="3"/>
        <v>239583333.33333334</v>
      </c>
      <c r="G27" s="1" t="s">
        <v>27</v>
      </c>
      <c r="H27" s="5" t="s">
        <v>34</v>
      </c>
      <c r="I27" s="5"/>
      <c r="J27" s="5"/>
    </row>
    <row r="28" spans="2:10" x14ac:dyDescent="0.45">
      <c r="B28" s="1">
        <v>21</v>
      </c>
      <c r="C28" s="2">
        <f t="shared" si="0"/>
        <v>3205147154.3939667</v>
      </c>
      <c r="D28" s="2">
        <f t="shared" si="1"/>
        <v>1883571306.2634165</v>
      </c>
      <c r="E28" s="2">
        <f t="shared" si="2"/>
        <v>1321575848.1305501</v>
      </c>
      <c r="F28" s="3">
        <f t="shared" si="3"/>
        <v>239583333.33333334</v>
      </c>
      <c r="G28" s="1" t="s">
        <v>27</v>
      </c>
      <c r="H28" s="6" t="s">
        <v>15</v>
      </c>
      <c r="I28" s="6" t="s">
        <v>16</v>
      </c>
      <c r="J28" s="6" t="s">
        <v>17</v>
      </c>
    </row>
    <row r="29" spans="2:10" x14ac:dyDescent="0.45">
      <c r="B29" s="1">
        <v>22</v>
      </c>
      <c r="C29" s="2">
        <f t="shared" si="0"/>
        <v>3205147154.3939667</v>
      </c>
      <c r="D29" s="2">
        <f t="shared" si="1"/>
        <v>1919673089.6334655</v>
      </c>
      <c r="E29" s="2">
        <f t="shared" si="2"/>
        <v>1285474064.7605014</v>
      </c>
      <c r="F29" s="3">
        <f t="shared" si="3"/>
        <v>239583333.33333334</v>
      </c>
      <c r="G29" s="1" t="s">
        <v>27</v>
      </c>
      <c r="H29" s="6" t="s">
        <v>32</v>
      </c>
      <c r="I29" s="7">
        <f>I15</f>
        <v>5750000000</v>
      </c>
      <c r="J29" s="6"/>
    </row>
    <row r="30" spans="2:10" x14ac:dyDescent="0.45">
      <c r="B30" s="1">
        <v>23</v>
      </c>
      <c r="C30" s="2">
        <f t="shared" si="0"/>
        <v>3205147154.3939667</v>
      </c>
      <c r="D30" s="2">
        <f t="shared" si="1"/>
        <v>1956466823.8514402</v>
      </c>
      <c r="E30" s="2">
        <f t="shared" si="2"/>
        <v>1248680330.5425265</v>
      </c>
      <c r="F30" s="3">
        <f t="shared" si="3"/>
        <v>239583333.33333334</v>
      </c>
      <c r="G30" s="1" t="s">
        <v>27</v>
      </c>
      <c r="H30" s="6" t="str">
        <f>H23</f>
        <v>حصه جاری</v>
      </c>
      <c r="I30" s="7"/>
      <c r="J30" s="7">
        <f>J16</f>
        <v>5750000000</v>
      </c>
    </row>
    <row r="31" spans="2:10" x14ac:dyDescent="0.45">
      <c r="B31" s="1">
        <v>24</v>
      </c>
      <c r="C31" s="2">
        <f t="shared" si="0"/>
        <v>3205147154.3939667</v>
      </c>
      <c r="D31" s="2">
        <f t="shared" si="1"/>
        <v>1993965771.3085928</v>
      </c>
      <c r="E31" s="2">
        <f t="shared" si="2"/>
        <v>1211181383.0853739</v>
      </c>
      <c r="F31" s="3">
        <f t="shared" si="3"/>
        <v>239583333.33333334</v>
      </c>
      <c r="G31" s="1" t="s">
        <v>27</v>
      </c>
    </row>
    <row r="32" spans="2:10" x14ac:dyDescent="0.45">
      <c r="B32" s="1">
        <v>25</v>
      </c>
      <c r="C32" s="2">
        <f t="shared" si="0"/>
        <v>3205147154.3939667</v>
      </c>
      <c r="D32" s="2">
        <f t="shared" si="1"/>
        <v>2032183448.5920074</v>
      </c>
      <c r="E32" s="2">
        <f t="shared" si="2"/>
        <v>1172963705.8019593</v>
      </c>
      <c r="F32" s="3">
        <f t="shared" si="3"/>
        <v>239583333.33333334</v>
      </c>
      <c r="G32" s="1" t="s">
        <v>27</v>
      </c>
    </row>
    <row r="33" spans="2:7" x14ac:dyDescent="0.45">
      <c r="B33" s="1">
        <v>26</v>
      </c>
      <c r="C33" s="2">
        <f t="shared" si="0"/>
        <v>3205147154.3939667</v>
      </c>
      <c r="D33" s="2">
        <f t="shared" si="1"/>
        <v>2071133631.3566875</v>
      </c>
      <c r="E33" s="2">
        <f t="shared" si="2"/>
        <v>1134013523.0372791</v>
      </c>
      <c r="F33" s="3">
        <f t="shared" si="3"/>
        <v>239583333.33333334</v>
      </c>
      <c r="G33" s="1" t="s">
        <v>27</v>
      </c>
    </row>
    <row r="34" spans="2:7" x14ac:dyDescent="0.45">
      <c r="B34" s="1">
        <v>27</v>
      </c>
      <c r="C34" s="2">
        <f t="shared" si="0"/>
        <v>3205147154.3939667</v>
      </c>
      <c r="D34" s="2">
        <f t="shared" si="1"/>
        <v>2110830359.291024</v>
      </c>
      <c r="E34" s="2">
        <f t="shared" si="2"/>
        <v>1094316795.1029425</v>
      </c>
      <c r="F34" s="3">
        <f t="shared" si="3"/>
        <v>239583333.33333334</v>
      </c>
      <c r="G34" s="1" t="s">
        <v>27</v>
      </c>
    </row>
    <row r="35" spans="2:7" x14ac:dyDescent="0.45">
      <c r="B35" s="1">
        <v>28</v>
      </c>
      <c r="C35" s="2">
        <f t="shared" si="0"/>
        <v>3205147154.3939667</v>
      </c>
      <c r="D35" s="2">
        <f t="shared" si="1"/>
        <v>2151287941.1774354</v>
      </c>
      <c r="E35" s="2">
        <f t="shared" si="2"/>
        <v>1053859213.2165313</v>
      </c>
      <c r="F35" s="3">
        <f t="shared" si="3"/>
        <v>239583333.33333334</v>
      </c>
      <c r="G35" s="1" t="s">
        <v>27</v>
      </c>
    </row>
    <row r="36" spans="2:7" x14ac:dyDescent="0.45">
      <c r="B36" s="1">
        <v>29</v>
      </c>
      <c r="C36" s="2">
        <f t="shared" si="0"/>
        <v>3205147154.3939667</v>
      </c>
      <c r="D36" s="2">
        <f t="shared" si="1"/>
        <v>2192520960.0500031</v>
      </c>
      <c r="E36" s="2">
        <f t="shared" si="2"/>
        <v>1012626194.3439637</v>
      </c>
      <c r="F36" s="3">
        <f t="shared" si="3"/>
        <v>239583333.33333334</v>
      </c>
      <c r="G36" s="1" t="s">
        <v>27</v>
      </c>
    </row>
    <row r="37" spans="2:7" x14ac:dyDescent="0.45">
      <c r="B37" s="1">
        <v>30</v>
      </c>
      <c r="C37" s="2">
        <f t="shared" si="0"/>
        <v>3205147154.3939667</v>
      </c>
      <c r="D37" s="2">
        <f t="shared" si="1"/>
        <v>2234544278.4509611</v>
      </c>
      <c r="E37" s="2">
        <f t="shared" si="2"/>
        <v>970602875.94300532</v>
      </c>
      <c r="F37" s="3">
        <f t="shared" si="3"/>
        <v>239583333.33333334</v>
      </c>
      <c r="G37" s="1" t="s">
        <v>27</v>
      </c>
    </row>
    <row r="38" spans="2:7" x14ac:dyDescent="0.45">
      <c r="B38" s="1">
        <v>31</v>
      </c>
      <c r="C38" s="2">
        <f t="shared" si="0"/>
        <v>3205147154.3939667</v>
      </c>
      <c r="D38" s="2">
        <f t="shared" si="1"/>
        <v>2277373043.7879381</v>
      </c>
      <c r="E38" s="2">
        <f t="shared" si="2"/>
        <v>927774110.60602856</v>
      </c>
      <c r="F38" s="3">
        <f t="shared" si="3"/>
        <v>239583333.33333334</v>
      </c>
      <c r="G38" s="1" t="s">
        <v>27</v>
      </c>
    </row>
    <row r="39" spans="2:7" x14ac:dyDescent="0.45">
      <c r="B39" s="1">
        <v>32</v>
      </c>
      <c r="C39" s="2">
        <f t="shared" si="0"/>
        <v>3205147154.3939667</v>
      </c>
      <c r="D39" s="2">
        <f t="shared" si="1"/>
        <v>2321022693.7938738</v>
      </c>
      <c r="E39" s="2">
        <f t="shared" si="2"/>
        <v>884124460.60009301</v>
      </c>
      <c r="F39" s="3">
        <f t="shared" si="3"/>
        <v>239583333.33333334</v>
      </c>
      <c r="G39" s="1" t="s">
        <v>27</v>
      </c>
    </row>
    <row r="40" spans="2:7" x14ac:dyDescent="0.45">
      <c r="B40" s="1">
        <v>33</v>
      </c>
      <c r="C40" s="2">
        <f t="shared" si="0"/>
        <v>3205147154.3939667</v>
      </c>
      <c r="D40" s="2">
        <f t="shared" si="1"/>
        <v>2365508962.0915895</v>
      </c>
      <c r="E40" s="2">
        <f t="shared" si="2"/>
        <v>839638192.30237722</v>
      </c>
      <c r="F40" s="3">
        <f t="shared" si="3"/>
        <v>239583333.33333334</v>
      </c>
      <c r="G40" s="1" t="s">
        <v>27</v>
      </c>
    </row>
    <row r="41" spans="2:7" x14ac:dyDescent="0.45">
      <c r="B41" s="1">
        <v>34</v>
      </c>
      <c r="C41" s="2">
        <f t="shared" si="0"/>
        <v>3205147154.3939667</v>
      </c>
      <c r="D41" s="2">
        <f t="shared" si="1"/>
        <v>2410847883.8650112</v>
      </c>
      <c r="E41" s="2">
        <f t="shared" si="2"/>
        <v>794299270.5289551</v>
      </c>
      <c r="F41" s="3">
        <f t="shared" si="3"/>
        <v>239583333.33333334</v>
      </c>
      <c r="G41" s="1" t="s">
        <v>27</v>
      </c>
    </row>
    <row r="42" spans="2:7" x14ac:dyDescent="0.45">
      <c r="B42" s="1">
        <v>35</v>
      </c>
      <c r="C42" s="2">
        <f t="shared" si="0"/>
        <v>3205147154.3939667</v>
      </c>
      <c r="D42" s="2">
        <f t="shared" si="1"/>
        <v>2457055801.639091</v>
      </c>
      <c r="E42" s="2">
        <f t="shared" si="2"/>
        <v>748091352.75487578</v>
      </c>
      <c r="F42" s="3">
        <f t="shared" si="3"/>
        <v>239583333.33333334</v>
      </c>
      <c r="G42" s="1" t="s">
        <v>27</v>
      </c>
    </row>
    <row r="43" spans="2:7" x14ac:dyDescent="0.45">
      <c r="B43" s="1">
        <v>36</v>
      </c>
      <c r="C43" s="2">
        <f t="shared" si="0"/>
        <v>3205147154.3939667</v>
      </c>
      <c r="D43" s="2">
        <f t="shared" si="1"/>
        <v>2504149371.170507</v>
      </c>
      <c r="E43" s="2">
        <f t="shared" si="2"/>
        <v>700997783.22345972</v>
      </c>
      <c r="F43" s="3">
        <f t="shared" si="3"/>
        <v>239583333.33333334</v>
      </c>
      <c r="G43" s="1" t="s">
        <v>27</v>
      </c>
    </row>
    <row r="44" spans="2:7" x14ac:dyDescent="0.45">
      <c r="B44" s="1">
        <v>37</v>
      </c>
      <c r="C44" s="2">
        <f t="shared" si="0"/>
        <v>3205147154.3939667</v>
      </c>
      <c r="D44" s="2">
        <f t="shared" si="1"/>
        <v>2552145567.4512749</v>
      </c>
      <c r="E44" s="2">
        <f t="shared" si="2"/>
        <v>653001586.94269168</v>
      </c>
      <c r="F44" s="3">
        <f t="shared" si="3"/>
        <v>239583333.33333334</v>
      </c>
      <c r="G44" s="1" t="s">
        <v>27</v>
      </c>
    </row>
    <row r="45" spans="2:7" x14ac:dyDescent="0.45">
      <c r="B45" s="1">
        <v>38</v>
      </c>
      <c r="C45" s="2">
        <f t="shared" si="0"/>
        <v>3205147154.3939667</v>
      </c>
      <c r="D45" s="2">
        <f t="shared" si="1"/>
        <v>2601061690.8274245</v>
      </c>
      <c r="E45" s="2">
        <f t="shared" si="2"/>
        <v>604085463.56654227</v>
      </c>
      <c r="F45" s="3">
        <f t="shared" si="3"/>
        <v>239583333.33333334</v>
      </c>
      <c r="G45" s="1" t="s">
        <v>27</v>
      </c>
    </row>
    <row r="46" spans="2:7" x14ac:dyDescent="0.45">
      <c r="B46" s="1">
        <v>39</v>
      </c>
      <c r="C46" s="2">
        <f t="shared" si="0"/>
        <v>3205147154.3939667</v>
      </c>
      <c r="D46" s="2">
        <f t="shared" si="1"/>
        <v>2650915373.2349501</v>
      </c>
      <c r="E46" s="2">
        <f t="shared" si="2"/>
        <v>554231781.15901661</v>
      </c>
      <c r="F46" s="3">
        <f t="shared" si="3"/>
        <v>239583333.33333334</v>
      </c>
      <c r="G46" s="1" t="s">
        <v>27</v>
      </c>
    </row>
    <row r="47" spans="2:7" x14ac:dyDescent="0.45">
      <c r="B47" s="1">
        <v>40</v>
      </c>
      <c r="C47" s="2">
        <f t="shared" si="0"/>
        <v>3205147154.3939667</v>
      </c>
      <c r="D47" s="2">
        <f t="shared" si="1"/>
        <v>2701724584.5552864</v>
      </c>
      <c r="E47" s="2">
        <f t="shared" si="2"/>
        <v>503422569.83867991</v>
      </c>
      <c r="F47" s="3">
        <f t="shared" si="3"/>
        <v>239583333.33333334</v>
      </c>
      <c r="G47" s="1" t="s">
        <v>27</v>
      </c>
    </row>
    <row r="48" spans="2:7" x14ac:dyDescent="0.45">
      <c r="B48" s="1">
        <v>41</v>
      </c>
      <c r="C48" s="2">
        <f t="shared" si="0"/>
        <v>3205147154.3939667</v>
      </c>
      <c r="D48" s="2">
        <f t="shared" si="1"/>
        <v>2753507639.0925961</v>
      </c>
      <c r="E48" s="2">
        <f t="shared" si="2"/>
        <v>451639515.30137044</v>
      </c>
      <c r="F48" s="3">
        <f t="shared" si="3"/>
        <v>239583333.33333334</v>
      </c>
      <c r="G48" s="1" t="s">
        <v>27</v>
      </c>
    </row>
    <row r="49" spans="2:7" x14ac:dyDescent="0.45">
      <c r="B49" s="1">
        <v>42</v>
      </c>
      <c r="C49" s="2">
        <f t="shared" si="0"/>
        <v>3205147154.3939667</v>
      </c>
      <c r="D49" s="2">
        <f t="shared" si="1"/>
        <v>2806283202.1752043</v>
      </c>
      <c r="E49" s="2">
        <f t="shared" si="2"/>
        <v>398863952.21876228</v>
      </c>
      <c r="F49" s="3">
        <f t="shared" si="3"/>
        <v>239583333.33333334</v>
      </c>
      <c r="G49" s="1" t="s">
        <v>27</v>
      </c>
    </row>
    <row r="50" spans="2:7" x14ac:dyDescent="0.45">
      <c r="B50" s="1">
        <v>43</v>
      </c>
      <c r="C50" s="2">
        <f t="shared" si="0"/>
        <v>3205147154.3939667</v>
      </c>
      <c r="D50" s="2">
        <f t="shared" si="1"/>
        <v>2860070296.8835626</v>
      </c>
      <c r="E50" s="2">
        <f t="shared" si="2"/>
        <v>345076857.51040417</v>
      </c>
      <c r="F50" s="3">
        <f t="shared" si="3"/>
        <v>239583333.33333334</v>
      </c>
      <c r="G50" s="1" t="s">
        <v>27</v>
      </c>
    </row>
    <row r="51" spans="2:7" x14ac:dyDescent="0.45">
      <c r="B51" s="1">
        <v>44</v>
      </c>
      <c r="C51" s="2">
        <f t="shared" si="0"/>
        <v>3205147154.3939667</v>
      </c>
      <c r="D51" s="2">
        <f t="shared" si="1"/>
        <v>2914888310.9071641</v>
      </c>
      <c r="E51" s="2">
        <f t="shared" si="2"/>
        <v>290258843.48680252</v>
      </c>
      <c r="F51" s="3">
        <f t="shared" si="3"/>
        <v>239583333.33333334</v>
      </c>
      <c r="G51" s="1" t="s">
        <v>27</v>
      </c>
    </row>
    <row r="52" spans="2:7" x14ac:dyDescent="0.45">
      <c r="B52" s="1">
        <v>45</v>
      </c>
      <c r="C52" s="2">
        <f t="shared" si="0"/>
        <v>3205147154.3939667</v>
      </c>
      <c r="D52" s="2">
        <f t="shared" si="1"/>
        <v>2970757003.5328846</v>
      </c>
      <c r="E52" s="2">
        <f t="shared" si="2"/>
        <v>234390150.8610819</v>
      </c>
      <c r="F52" s="3">
        <f t="shared" si="3"/>
        <v>239583333.33333334</v>
      </c>
      <c r="G52" s="1" t="s">
        <v>27</v>
      </c>
    </row>
    <row r="53" spans="2:7" x14ac:dyDescent="0.45">
      <c r="B53" s="1">
        <v>46</v>
      </c>
      <c r="C53" s="2">
        <f t="shared" si="0"/>
        <v>3205147154.3939667</v>
      </c>
      <c r="D53" s="2">
        <f t="shared" si="1"/>
        <v>3027696512.7672653</v>
      </c>
      <c r="E53" s="2">
        <f t="shared" si="2"/>
        <v>177450641.62670159</v>
      </c>
      <c r="F53" s="3">
        <f t="shared" si="3"/>
        <v>239583333.33333334</v>
      </c>
      <c r="G53" s="1" t="s">
        <v>27</v>
      </c>
    </row>
    <row r="54" spans="2:7" x14ac:dyDescent="0.45">
      <c r="B54" s="1">
        <v>47</v>
      </c>
      <c r="C54" s="2">
        <f t="shared" si="0"/>
        <v>3205147154.3939667</v>
      </c>
      <c r="D54" s="2">
        <f t="shared" si="1"/>
        <v>3085727362.595304</v>
      </c>
      <c r="E54" s="2">
        <f t="shared" si="2"/>
        <v>119419791.79866232</v>
      </c>
      <c r="F54" s="3">
        <f t="shared" si="3"/>
        <v>239583333.33333334</v>
      </c>
      <c r="G54" s="1" t="s">
        <v>27</v>
      </c>
    </row>
    <row r="55" spans="2:7" x14ac:dyDescent="0.45">
      <c r="B55" s="1">
        <v>48</v>
      </c>
      <c r="C55" s="2">
        <f t="shared" si="0"/>
        <v>3205147154.3939667</v>
      </c>
      <c r="D55" s="2">
        <f t="shared" si="1"/>
        <v>3144870470.3783808</v>
      </c>
      <c r="E55" s="2">
        <f t="shared" si="2"/>
        <v>60276684.015585646</v>
      </c>
      <c r="F55" s="3">
        <f t="shared" si="3"/>
        <v>239583333.33333334</v>
      </c>
      <c r="G55" s="1" t="s">
        <v>27</v>
      </c>
    </row>
    <row r="56" spans="2:7" x14ac:dyDescent="0.45">
      <c r="C56" s="3">
        <f>SUM(C8:C55)</f>
        <v>153847063410.91046</v>
      </c>
      <c r="D56" s="3">
        <f>SUM(D8:D55)</f>
        <v>100000000000.00003</v>
      </c>
      <c r="E56" s="3">
        <f>SUM(E8:E55)</f>
        <v>53847063410.910362</v>
      </c>
      <c r="F56" s="3">
        <f>SUM(F8:F55)</f>
        <v>11500000000.000004</v>
      </c>
    </row>
  </sheetData>
  <mergeCells count="3">
    <mergeCell ref="H6:J6"/>
    <mergeCell ref="H13:J13"/>
    <mergeCell ref="H27:J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سناریو یک</vt:lpstr>
      <vt:lpstr>سناریو یک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Mahdi Moghadasi</dc:creator>
  <cp:lastModifiedBy>Mahdi Moghadasi</cp:lastModifiedBy>
  <dcterms:created xsi:type="dcterms:W3CDTF">2025-11-22T19:00:30Z</dcterms:created>
  <dcterms:modified xsi:type="dcterms:W3CDTF">2025-11-22T19:25:01Z</dcterms:modified>
</cp:coreProperties>
</file>